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ack\v3_fsroot\FS\介護保険課共有\介護保険＞介護保険\10-総務係\52高齢者保健福祉計画・介護保険事業計画\第10期計画\01_R7アンケート\★アンケート実施様式（送付文含む）\"/>
    </mc:Choice>
  </mc:AlternateContent>
  <xr:revisionPtr revIDLastSave="0" documentId="13_ncr:1_{A3E608C5-5423-494A-B093-53D2B9C607BD}" xr6:coauthVersionLast="47" xr6:coauthVersionMax="47" xr10:uidLastSave="{00000000-0000-0000-0000-000000000000}"/>
  <workbookProtection workbookAlgorithmName="SHA-512" workbookHashValue="M7uRdKZdPGE3BQzAbR4n9RIE27qP4FVc8DaOFDwZrWxzteFwPJUvTB4x/Y1DuWeUNGGfI866E8CwDALB/+Ec2w==" workbookSaltValue="Twcw9JpMzLQQTLf7Pe+/Jw==" workbookSpinCount="100000" lockStructure="1"/>
  <bookViews>
    <workbookView xWindow="-120" yWindow="-120" windowWidth="29040" windowHeight="15720" xr2:uid="{00000000-000D-0000-FFFF-FFFF00000000}"/>
  </bookViews>
  <sheets>
    <sheet name="調査票" sheetId="1" r:id="rId1"/>
    <sheet name="集計元" sheetId="3" state="hidden" r:id="rId2"/>
    <sheet name="集計準備" sheetId="7" state="hidden" r:id="rId3"/>
    <sheet name="集計シート" sheetId="8" state="hidden" r:id="rId4"/>
    <sheet name="採用者集計元" sheetId="4" state="hidden" r:id="rId5"/>
    <sheet name="離職者集計元" sheetId="6" state="hidden" r:id="rId6"/>
  </sheets>
  <definedNames>
    <definedName name="_xlnm.Print_Area" localSheetId="0">調査票!$A$1:$R$262</definedName>
    <definedName name="テ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 l="1"/>
  <c r="A2" i="7" s="1"/>
  <c r="A2" i="8" s="1"/>
  <c r="S16" i="1"/>
  <c r="T219" i="1"/>
  <c r="BO2" i="3"/>
  <c r="BN2" i="3"/>
  <c r="BM2" i="3"/>
  <c r="BL2" i="3"/>
  <c r="BK2" i="3"/>
  <c r="BJ2" i="3"/>
  <c r="BI2" i="3"/>
  <c r="BH2" i="3"/>
  <c r="BG2" i="3"/>
  <c r="BF2" i="3"/>
  <c r="BE2" i="3"/>
  <c r="BD2" i="3"/>
  <c r="BC2" i="3"/>
  <c r="BB2" i="3"/>
  <c r="BA2" i="3"/>
  <c r="U236" i="1"/>
  <c r="U235" i="1"/>
  <c r="AT2" i="3"/>
  <c r="AT2" i="7" s="1"/>
  <c r="AT2" i="8" s="1"/>
  <c r="AS2" i="3"/>
  <c r="AS2" i="7" s="1"/>
  <c r="AS2" i="8" s="1"/>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T154" i="1"/>
  <c r="M2" i="3" s="1"/>
  <c r="M2" i="7" s="1"/>
  <c r="M2" i="8" s="1"/>
  <c r="T102" i="1"/>
  <c r="T101" i="1"/>
  <c r="I2" i="3"/>
  <c r="I2" i="7" s="1"/>
  <c r="I2" i="8" s="1"/>
  <c r="T47" i="1"/>
  <c r="T235" i="1"/>
  <c r="T160" i="1"/>
  <c r="T159" i="1"/>
  <c r="T153" i="1"/>
  <c r="S179" i="1"/>
  <c r="S180" i="1"/>
  <c r="S181" i="1"/>
  <c r="S182" i="1"/>
  <c r="S183"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18"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67" i="1"/>
  <c r="S253" i="1"/>
  <c r="S254" i="1"/>
  <c r="S255" i="1"/>
  <c r="S256" i="1"/>
  <c r="S257" i="1"/>
  <c r="S258" i="1"/>
  <c r="S259" i="1"/>
  <c r="S260" i="1"/>
  <c r="S261" i="1"/>
  <c r="S252" i="1"/>
  <c r="BG2" i="7" s="1"/>
  <c r="BG2" i="8" s="1"/>
  <c r="S243" i="1"/>
  <c r="S244" i="1"/>
  <c r="S245" i="1"/>
  <c r="S246" i="1"/>
  <c r="S242" i="1"/>
  <c r="BB2" i="7" s="1"/>
  <c r="S236" i="1"/>
  <c r="S235" i="1"/>
  <c r="S226" i="1"/>
  <c r="S227" i="1"/>
  <c r="S228" i="1"/>
  <c r="S229" i="1"/>
  <c r="S225" i="1"/>
  <c r="S220" i="1"/>
  <c r="S219" i="1"/>
  <c r="S209" i="1"/>
  <c r="S210" i="1"/>
  <c r="S211" i="1"/>
  <c r="S212" i="1"/>
  <c r="S208" i="1"/>
  <c r="S192" i="1"/>
  <c r="S193" i="1"/>
  <c r="S194" i="1"/>
  <c r="S195" i="1"/>
  <c r="S196" i="1"/>
  <c r="S197" i="1"/>
  <c r="S198" i="1"/>
  <c r="S199" i="1"/>
  <c r="S191" i="1"/>
  <c r="F200" i="1" s="1" a="1"/>
  <c r="F200" i="1" s="1"/>
  <c r="S178" i="1"/>
  <c r="Y2" i="7" s="1"/>
  <c r="S168" i="1"/>
  <c r="S169" i="1"/>
  <c r="S170" i="1"/>
  <c r="S171" i="1"/>
  <c r="S172" i="1"/>
  <c r="S173" i="1"/>
  <c r="S167" i="1"/>
  <c r="S2" i="7" s="1"/>
  <c r="S160" i="1"/>
  <c r="S161" i="1"/>
  <c r="S162" i="1"/>
  <c r="S159" i="1"/>
  <c r="O2" i="7" s="1"/>
  <c r="S154" i="1"/>
  <c r="S155" i="1"/>
  <c r="S153" i="1"/>
  <c r="S103" i="1"/>
  <c r="S102" i="1"/>
  <c r="S101" i="1"/>
  <c r="S47" i="1"/>
  <c r="S46" i="1"/>
  <c r="S36" i="1"/>
  <c r="S35" i="1"/>
  <c r="S31" i="1"/>
  <c r="S30" i="1"/>
  <c r="S29" i="1"/>
  <c r="S28" i="1"/>
  <c r="S27" i="1"/>
  <c r="S26" i="1"/>
  <c r="S25" i="1"/>
  <c r="S24" i="1"/>
  <c r="C32" i="1" s="1"/>
  <c r="S18" i="1"/>
  <c r="S19" i="1"/>
  <c r="S20" i="1"/>
  <c r="S17" i="1"/>
  <c r="AK2" i="7" l="1"/>
  <c r="AK2" i="8" s="1"/>
  <c r="AO2" i="7"/>
  <c r="AO2" i="8" s="1"/>
  <c r="AH2" i="7"/>
  <c r="AD2" i="7"/>
  <c r="Z2" i="7"/>
  <c r="AG2" i="7"/>
  <c r="AC2" i="7"/>
  <c r="AR2" i="7"/>
  <c r="AR2" i="8" s="1"/>
  <c r="AN2" i="7"/>
  <c r="AN2" i="8" s="1"/>
  <c r="BE2" i="7"/>
  <c r="AF2" i="7"/>
  <c r="AB2" i="7"/>
  <c r="AQ2" i="7"/>
  <c r="AQ2" i="8" s="1"/>
  <c r="AM2" i="7"/>
  <c r="AM2" i="8" s="1"/>
  <c r="BN2" i="7"/>
  <c r="BN2" i="8" s="1"/>
  <c r="AI2" i="7"/>
  <c r="AE2" i="7"/>
  <c r="AA2" i="7"/>
  <c r="AP2" i="7"/>
  <c r="AP2" i="8" s="1"/>
  <c r="AL2" i="7"/>
  <c r="AL2" i="8" s="1"/>
  <c r="BJ2" i="7"/>
  <c r="BJ2" i="8" s="1"/>
  <c r="BM2" i="7"/>
  <c r="BM2" i="8" s="1"/>
  <c r="BI2" i="7"/>
  <c r="BI2" i="8" s="1"/>
  <c r="BF2" i="7"/>
  <c r="BF2" i="8" s="1"/>
  <c r="BL2" i="7"/>
  <c r="BL2" i="8" s="1"/>
  <c r="BH2" i="7"/>
  <c r="BH2" i="8" s="1"/>
  <c r="BO2" i="7"/>
  <c r="BO2" i="8" s="1"/>
  <c r="BK2" i="7"/>
  <c r="BK2" i="8" s="1"/>
  <c r="BD2" i="7"/>
  <c r="BC2" i="7"/>
  <c r="BA2" i="7"/>
  <c r="AJ2" i="7"/>
  <c r="AJ2" i="8" s="1"/>
  <c r="V2" i="7"/>
  <c r="R2" i="7"/>
  <c r="U2" i="7"/>
  <c r="X2" i="7"/>
  <c r="T2" i="7"/>
  <c r="W2" i="7"/>
  <c r="N2" i="7"/>
  <c r="N2" i="8" s="1"/>
  <c r="Q2" i="7"/>
  <c r="Q2" i="8" s="1"/>
  <c r="P2" i="7"/>
  <c r="P2" i="8" s="1"/>
  <c r="O2" i="8"/>
  <c r="T236" i="1"/>
  <c r="AZ2" i="3" s="1"/>
  <c r="AZ2" i="7" s="1"/>
  <c r="AZ2" i="8" s="1"/>
  <c r="T103" i="1"/>
  <c r="K2" i="3" s="1"/>
  <c r="K2" i="7" s="1"/>
  <c r="K2" i="8" s="1"/>
  <c r="T26" i="1"/>
  <c r="T25" i="1"/>
  <c r="K46" i="1"/>
  <c r="BB2" i="8" l="1"/>
  <c r="BA2" i="8"/>
  <c r="BC2" i="8"/>
  <c r="BE2" i="8"/>
  <c r="BD2" i="8"/>
  <c r="T2" i="8"/>
  <c r="X2" i="8"/>
  <c r="U2" i="8"/>
  <c r="R2" i="8"/>
  <c r="W2" i="8"/>
  <c r="V2" i="8"/>
  <c r="S2" i="8"/>
  <c r="Z2" i="8"/>
  <c r="AD2" i="8"/>
  <c r="AH2" i="8"/>
  <c r="AA2" i="8"/>
  <c r="AE2" i="8"/>
  <c r="AI2" i="8"/>
  <c r="AG2" i="8"/>
  <c r="AB2" i="8"/>
  <c r="AF2" i="8"/>
  <c r="Y2" i="8"/>
  <c r="AC2" i="8"/>
  <c r="T27" i="1"/>
  <c r="F2" i="3" s="1"/>
  <c r="F2" i="7" s="1"/>
  <c r="F2" i="8" s="1"/>
  <c r="S108" i="1"/>
  <c r="B3" i="6" l="1"/>
  <c r="B7" i="6"/>
  <c r="B11" i="6"/>
  <c r="B15" i="6"/>
  <c r="B19" i="6"/>
  <c r="B23" i="6"/>
  <c r="B27" i="6"/>
  <c r="B31" i="6"/>
  <c r="B5" i="4"/>
  <c r="B9" i="4"/>
  <c r="B13" i="4"/>
  <c r="B17" i="4"/>
  <c r="B21" i="4"/>
  <c r="B25" i="4"/>
  <c r="B29" i="4"/>
  <c r="B4" i="6"/>
  <c r="B8" i="6"/>
  <c r="B12" i="6"/>
  <c r="B16" i="6"/>
  <c r="B20" i="6"/>
  <c r="B24" i="6"/>
  <c r="B28" i="6"/>
  <c r="B2" i="6"/>
  <c r="B6" i="4"/>
  <c r="B10" i="4"/>
  <c r="B14" i="4"/>
  <c r="B18" i="4"/>
  <c r="B22" i="4"/>
  <c r="B26" i="4"/>
  <c r="B30" i="4"/>
  <c r="B5" i="6"/>
  <c r="B9" i="6"/>
  <c r="B13" i="6"/>
  <c r="B17" i="6"/>
  <c r="B21" i="6"/>
  <c r="B25" i="6"/>
  <c r="B29" i="6"/>
  <c r="B3" i="4"/>
  <c r="B7" i="4"/>
  <c r="B11" i="4"/>
  <c r="B15" i="4"/>
  <c r="B19" i="4"/>
  <c r="B23" i="4"/>
  <c r="B27" i="4"/>
  <c r="B31" i="4"/>
  <c r="B6" i="6"/>
  <c r="B10" i="6"/>
  <c r="B14" i="6"/>
  <c r="B18" i="6"/>
  <c r="B22" i="6"/>
  <c r="B26" i="6"/>
  <c r="B30" i="6"/>
  <c r="B4" i="4"/>
  <c r="B8" i="4"/>
  <c r="B12" i="4"/>
  <c r="B16" i="4"/>
  <c r="B20" i="4"/>
  <c r="B24" i="4"/>
  <c r="B28" i="4"/>
  <c r="B2" i="4"/>
  <c r="E2" i="3"/>
  <c r="E2" i="7" s="1"/>
  <c r="E2" i="8" s="1"/>
  <c r="D2" i="3"/>
  <c r="D2" i="7" s="1"/>
  <c r="D2" i="8" s="1"/>
  <c r="C2" i="3"/>
  <c r="C2" i="7" s="1"/>
  <c r="C2" i="8" s="1"/>
  <c r="AY2" i="3"/>
  <c r="AY2" i="7" s="1"/>
  <c r="AY2" i="8" s="1"/>
  <c r="AX2" i="3"/>
  <c r="AX2" i="7" s="1"/>
  <c r="AX2" i="8" s="1"/>
  <c r="AW2" i="3"/>
  <c r="AW2" i="7" s="1"/>
  <c r="AW2" i="8" s="1"/>
  <c r="AV2" i="3"/>
  <c r="AV2" i="7" s="1"/>
  <c r="AV2" i="8" s="1"/>
  <c r="AU2" i="3"/>
  <c r="AU2" i="7" s="1"/>
  <c r="AU2" i="8" s="1"/>
  <c r="S57" i="1" l="1"/>
  <c r="D18" i="4" l="1"/>
  <c r="D19" i="4"/>
  <c r="D20" i="4"/>
  <c r="D21" i="4"/>
  <c r="D22" i="4"/>
  <c r="D23" i="4"/>
  <c r="D24" i="4"/>
  <c r="D25" i="4"/>
  <c r="D26" i="4"/>
  <c r="D27" i="4"/>
  <c r="D28" i="4"/>
  <c r="D29" i="4"/>
  <c r="D30" i="4"/>
  <c r="D31" i="4"/>
  <c r="D17" i="4"/>
  <c r="D18" i="6"/>
  <c r="D19" i="6"/>
  <c r="D20" i="6"/>
  <c r="D21" i="6"/>
  <c r="D22" i="6"/>
  <c r="D23" i="6"/>
  <c r="D24" i="6"/>
  <c r="D25" i="6"/>
  <c r="D26" i="6"/>
  <c r="D27" i="6"/>
  <c r="D28" i="6"/>
  <c r="D29" i="6"/>
  <c r="D30" i="6"/>
  <c r="D31" i="6"/>
  <c r="D17" i="6"/>
  <c r="D3" i="6"/>
  <c r="D4" i="6"/>
  <c r="D5" i="6"/>
  <c r="D6" i="6"/>
  <c r="D7" i="6"/>
  <c r="D8" i="6"/>
  <c r="D9" i="6"/>
  <c r="D10" i="6"/>
  <c r="D11" i="6"/>
  <c r="D12" i="6"/>
  <c r="D13" i="6"/>
  <c r="D14" i="6"/>
  <c r="D15" i="6"/>
  <c r="D16" i="6"/>
  <c r="D2" i="6"/>
  <c r="E18" i="6"/>
  <c r="E19" i="6"/>
  <c r="E20" i="6"/>
  <c r="E21" i="6"/>
  <c r="E22" i="6"/>
  <c r="E23" i="6"/>
  <c r="E24" i="6"/>
  <c r="E25" i="6"/>
  <c r="E26" i="6"/>
  <c r="E27" i="6"/>
  <c r="E28" i="6"/>
  <c r="E29" i="6"/>
  <c r="E30" i="6"/>
  <c r="E31" i="6"/>
  <c r="E17" i="6"/>
  <c r="E3" i="6"/>
  <c r="E4" i="6"/>
  <c r="E5" i="6"/>
  <c r="E6" i="6"/>
  <c r="E7" i="6"/>
  <c r="E8" i="6"/>
  <c r="E9" i="6"/>
  <c r="E10" i="6"/>
  <c r="E11" i="6"/>
  <c r="E12" i="6"/>
  <c r="E13" i="6"/>
  <c r="E14" i="6"/>
  <c r="E15" i="6"/>
  <c r="E16" i="6"/>
  <c r="E2" i="6"/>
  <c r="C18" i="6"/>
  <c r="C19" i="6"/>
  <c r="C20" i="6"/>
  <c r="C21" i="6"/>
  <c r="C22" i="6"/>
  <c r="C23" i="6"/>
  <c r="C24" i="6"/>
  <c r="C25" i="6"/>
  <c r="C26" i="6"/>
  <c r="C27" i="6"/>
  <c r="C28" i="6"/>
  <c r="C29" i="6"/>
  <c r="C30" i="6"/>
  <c r="C31" i="6"/>
  <c r="C17" i="6"/>
  <c r="C3" i="6"/>
  <c r="C4" i="6"/>
  <c r="C5" i="6"/>
  <c r="C6" i="6"/>
  <c r="C7" i="6"/>
  <c r="C8" i="6"/>
  <c r="C9" i="6"/>
  <c r="C10" i="6"/>
  <c r="C11" i="6"/>
  <c r="C12" i="6"/>
  <c r="C13" i="6"/>
  <c r="C14" i="6"/>
  <c r="C15" i="6"/>
  <c r="C16" i="6"/>
  <c r="C2" i="6"/>
  <c r="C18" i="4"/>
  <c r="C19" i="4"/>
  <c r="C20" i="4"/>
  <c r="C21" i="4"/>
  <c r="C22" i="4"/>
  <c r="C23" i="4"/>
  <c r="C24" i="4"/>
  <c r="C25" i="4"/>
  <c r="C26" i="4"/>
  <c r="C27" i="4"/>
  <c r="C28" i="4"/>
  <c r="C29" i="4"/>
  <c r="C30" i="4"/>
  <c r="C31" i="4"/>
  <c r="C16" i="4"/>
  <c r="D16" i="4"/>
  <c r="C17" i="4"/>
  <c r="C3" i="4"/>
  <c r="D3" i="4"/>
  <c r="C4" i="4"/>
  <c r="D4" i="4"/>
  <c r="C5" i="4"/>
  <c r="D5" i="4"/>
  <c r="C6" i="4"/>
  <c r="D6" i="4"/>
  <c r="C7" i="4"/>
  <c r="D7" i="4"/>
  <c r="C8" i="4"/>
  <c r="D8" i="4"/>
  <c r="C9" i="4"/>
  <c r="D9" i="4"/>
  <c r="C10" i="4"/>
  <c r="D10" i="4"/>
  <c r="C11" i="4"/>
  <c r="D11" i="4"/>
  <c r="C12" i="4"/>
  <c r="D12" i="4"/>
  <c r="C13" i="4"/>
  <c r="D13" i="4"/>
  <c r="C14" i="4"/>
  <c r="D14" i="4"/>
  <c r="C15" i="4"/>
  <c r="D15" i="4"/>
  <c r="D2" i="4"/>
  <c r="C2" i="4"/>
  <c r="L2" i="3" l="1"/>
  <c r="L2" i="7" s="1"/>
  <c r="L2" i="8" s="1"/>
  <c r="J2" i="3"/>
  <c r="J2" i="7" s="1"/>
  <c r="J2" i="8" s="1"/>
  <c r="H2" i="3"/>
  <c r="H2" i="7" s="1"/>
  <c r="H2" i="8" s="1"/>
  <c r="G2" i="3"/>
  <c r="G2" i="7" s="1"/>
  <c r="G2" i="8" s="1"/>
  <c r="B2" i="3"/>
  <c r="B2" i="7" s="1"/>
  <c r="B2" i="8" s="1"/>
  <c r="K36"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<sst xmlns="http://schemas.openxmlformats.org/spreadsheetml/2006/main" count="517" uniqueCount="334">
  <si>
    <t>問１</t>
    <rPh sb="0" eb="1">
      <t>トイ</t>
    </rPh>
    <phoneticPr fontId="1"/>
  </si>
  <si>
    <t>貴事業所の概要についてお伺いします。</t>
    <rPh sb="0" eb="1">
      <t>キ</t>
    </rPh>
    <rPh sb="1" eb="4">
      <t>ジギョウショ</t>
    </rPh>
    <rPh sb="5" eb="7">
      <t>ガイヨウ</t>
    </rPh>
    <rPh sb="12" eb="13">
      <t>ウカガ</t>
    </rPh>
    <phoneticPr fontId="1"/>
  </si>
  <si>
    <t>（１）</t>
    <phoneticPr fontId="1"/>
  </si>
  <si>
    <t>送付先</t>
    <rPh sb="0" eb="3">
      <t>ソウフサキ</t>
    </rPh>
    <phoneticPr fontId="1"/>
  </si>
  <si>
    <t>nci-hw@city.yokosuka.kanagawa.jp</t>
    <phoneticPr fontId="1"/>
  </si>
  <si>
    <t>問２</t>
    <rPh sb="0" eb="1">
      <t>トイ</t>
    </rPh>
    <phoneticPr fontId="1"/>
  </si>
  <si>
    <t>貴事業所に所属する介護職員について、お伺いします。</t>
    <rPh sb="0" eb="1">
      <t>キ</t>
    </rPh>
    <rPh sb="1" eb="4">
      <t>ジギョウショ</t>
    </rPh>
    <rPh sb="5" eb="7">
      <t>ショゾク</t>
    </rPh>
    <rPh sb="9" eb="11">
      <t>カイゴ</t>
    </rPh>
    <rPh sb="11" eb="13">
      <t>ショクイン</t>
    </rPh>
    <rPh sb="19" eb="20">
      <t>ウカガ</t>
    </rPh>
    <phoneticPr fontId="1"/>
  </si>
  <si>
    <t>問３</t>
    <rPh sb="0" eb="1">
      <t>トイ</t>
    </rPh>
    <phoneticPr fontId="1"/>
  </si>
  <si>
    <t>非正規職員</t>
    <rPh sb="0" eb="2">
      <t>セイキ</t>
    </rPh>
    <rPh sb="2" eb="4">
      <t>ショクイン</t>
    </rPh>
    <phoneticPr fontId="1"/>
  </si>
  <si>
    <t>（２）</t>
    <phoneticPr fontId="1"/>
  </si>
  <si>
    <t>（３）</t>
    <phoneticPr fontId="1"/>
  </si>
  <si>
    <t>正規職員(※2)</t>
    <rPh sb="0" eb="1">
      <t>セイキ</t>
    </rPh>
    <rPh sb="1" eb="3">
      <t>ショクイン</t>
    </rPh>
    <phoneticPr fontId="1"/>
  </si>
  <si>
    <t>訪問入浴介護</t>
    <rPh sb="0" eb="2">
      <t>ホウモン</t>
    </rPh>
    <rPh sb="2" eb="4">
      <t>ニュウヨク</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</si>
  <si>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</si>
  <si>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通所介護</t>
    <rPh sb="0" eb="2">
      <t>ツウショ</t>
    </rPh>
    <rPh sb="2" eb="4">
      <t>カイゴ</t>
    </rPh>
    <phoneticPr fontId="1"/>
  </si>
  <si>
    <t>地域密着型通所介護</t>
    <rPh sb="0" eb="2">
      <t>チイキ</t>
    </rPh>
    <rPh sb="2" eb="5">
      <t>ミッチャクガタ</t>
    </rPh>
    <rPh sb="5" eb="7">
      <t>ツウショ</t>
    </rPh>
    <rPh sb="7" eb="9">
      <t>カイゴ</t>
    </rPh>
    <phoneticPr fontId="1"/>
  </si>
  <si>
    <t>通所リハビリテーション</t>
    <rPh sb="0" eb="2">
      <t>ツウショ</t>
    </rPh>
    <phoneticPr fontId="1"/>
  </si>
  <si>
    <t>認知症対応型通所介護</t>
    <rPh sb="0" eb="3">
      <t>ニンチショウ</t>
    </rPh>
    <rPh sb="3" eb="6">
      <t>タイオウガタ</t>
    </rPh>
    <rPh sb="6" eb="8">
      <t>ツウショ</t>
    </rPh>
    <rPh sb="8" eb="10">
      <t>カイゴ</t>
    </rPh>
    <phoneticPr fontId="1"/>
  </si>
  <si>
    <t>第１号通所事業（単独型）</t>
    <rPh sb="0" eb="1">
      <t>ダイ</t>
    </rPh>
    <rPh sb="2" eb="3">
      <t>ゴウ</t>
    </rPh>
    <rPh sb="3" eb="5">
      <t>ツウショ</t>
    </rPh>
    <rPh sb="5" eb="7">
      <t>ジギョウ</t>
    </rPh>
    <rPh sb="8" eb="11">
      <t>タンドクガタ</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</si>
  <si>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</si>
  <si>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</si>
  <si>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小規模多機能型居宅介護</t>
    <rPh sb="0" eb="3">
      <t>ショウキボ</t>
    </rPh>
    <rPh sb="3" eb="7">
      <t>タキノウガタ</t>
    </rPh>
    <rPh sb="7" eb="9">
      <t>キョタク</t>
    </rPh>
    <rPh sb="9" eb="11">
      <t>カイゴ</t>
    </rPh>
    <phoneticPr fontId="1"/>
  </si>
  <si>
    <t>看護小規模多機能型居宅介護</t>
    <rPh sb="0" eb="2">
      <t>カンゴ</t>
    </rPh>
    <rPh sb="2" eb="5">
      <t>ショウキボ</t>
    </rPh>
    <rPh sb="5" eb="9">
      <t>タキノウガタ</t>
    </rPh>
    <rPh sb="9" eb="11">
      <t>キョタク</t>
    </rPh>
    <rPh sb="11" eb="13">
      <t>カイゴ</t>
    </rPh>
    <phoneticPr fontId="1"/>
  </si>
  <si>
    <t>認知症対応型共同生活介護（グループホーム）</t>
    <rPh sb="0" eb="3">
      <t>ニンチショウ</t>
    </rPh>
    <rPh sb="3" eb="6">
      <t>タイオウガタ</t>
    </rPh>
    <rPh sb="6" eb="8">
      <t>キョウドウ</t>
    </rPh>
    <rPh sb="8" eb="10">
      <t>セイカツ</t>
    </rPh>
    <rPh sb="10" eb="12">
      <t>カイゴ</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</si>
  <si>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</si>
  <si>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介護老人保健施設</t>
    <rPh sb="0" eb="2">
      <t>カイゴ</t>
    </rPh>
    <rPh sb="2" eb="4">
      <t>ロウジン</t>
    </rPh>
    <rPh sb="4" eb="6">
      <t>ホケン</t>
    </rPh>
    <rPh sb="6" eb="8">
      <t>シセツ</t>
    </rPh>
    <phoneticPr fontId="1"/>
  </si>
  <si>
    <t>採用者１人目</t>
    <rPh sb="0" eb="3">
      <t>サイヨウシャ</t>
    </rPh>
    <rPh sb="4" eb="5">
      <t>ニン</t>
    </rPh>
    <rPh sb="5" eb="6">
      <t>メ</t>
    </rPh>
    <phoneticPr fontId="1"/>
  </si>
  <si>
    <t>採用者２人目</t>
    <rPh sb="0" eb="3">
      <t>サイヨウシャ</t>
    </rPh>
    <rPh sb="4" eb="5">
      <t>ニン</t>
    </rPh>
    <rPh sb="5" eb="6">
      <t>メ</t>
    </rPh>
    <phoneticPr fontId="1"/>
  </si>
  <si>
    <t>採用者３人目</t>
    <rPh sb="0" eb="3">
      <t>サイヨウシャ</t>
    </rPh>
    <rPh sb="4" eb="5">
      <t>ニン</t>
    </rPh>
    <rPh sb="5" eb="6">
      <t>メ</t>
    </rPh>
    <phoneticPr fontId="1"/>
  </si>
  <si>
    <t>採用者４人目</t>
    <rPh sb="0" eb="3">
      <t>サイヨウシャ</t>
    </rPh>
    <rPh sb="4" eb="5">
      <t>ニン</t>
    </rPh>
    <rPh sb="5" eb="6">
      <t>メ</t>
    </rPh>
    <phoneticPr fontId="1"/>
  </si>
  <si>
    <t>採用者５人目</t>
    <rPh sb="0" eb="3">
      <t>サイヨウシャ</t>
    </rPh>
    <rPh sb="4" eb="5">
      <t>ニン</t>
    </rPh>
    <rPh sb="5" eb="6">
      <t>メ</t>
    </rPh>
    <phoneticPr fontId="1"/>
  </si>
  <si>
    <t>採用者６人目</t>
    <rPh sb="0" eb="3">
      <t>サイヨウシャ</t>
    </rPh>
    <rPh sb="4" eb="5">
      <t>ニン</t>
    </rPh>
    <rPh sb="5" eb="6">
      <t>メ</t>
    </rPh>
    <phoneticPr fontId="1"/>
  </si>
  <si>
    <t>採用者７人目</t>
    <rPh sb="0" eb="3">
      <t>サイヨウシャ</t>
    </rPh>
    <rPh sb="4" eb="5">
      <t>ニン</t>
    </rPh>
    <rPh sb="5" eb="6">
      <t>メ</t>
    </rPh>
    <phoneticPr fontId="1"/>
  </si>
  <si>
    <t>採用者８人目</t>
    <rPh sb="0" eb="3">
      <t>サイヨウシャ</t>
    </rPh>
    <rPh sb="4" eb="5">
      <t>ニン</t>
    </rPh>
    <rPh sb="5" eb="6">
      <t>メ</t>
    </rPh>
    <phoneticPr fontId="1"/>
  </si>
  <si>
    <t>離職者１人目</t>
    <rPh sb="0" eb="3">
      <t>リショクシャ</t>
    </rPh>
    <rPh sb="4" eb="5">
      <t>ニン</t>
    </rPh>
    <rPh sb="5" eb="6">
      <t>メ</t>
    </rPh>
    <phoneticPr fontId="1"/>
  </si>
  <si>
    <t>離職者２人目</t>
    <rPh sb="0" eb="3">
      <t>リショクシャ</t>
    </rPh>
    <rPh sb="4" eb="5">
      <t>ニン</t>
    </rPh>
    <rPh sb="5" eb="6">
      <t>メ</t>
    </rPh>
    <phoneticPr fontId="1"/>
  </si>
  <si>
    <t>離職者３人目</t>
    <rPh sb="0" eb="3">
      <t>リショクシャ</t>
    </rPh>
    <rPh sb="4" eb="5">
      <t>ニン</t>
    </rPh>
    <rPh sb="5" eb="6">
      <t>メ</t>
    </rPh>
    <phoneticPr fontId="1"/>
  </si>
  <si>
    <t>離職者４人目</t>
    <rPh sb="0" eb="3">
      <t>リショクシャ</t>
    </rPh>
    <rPh sb="4" eb="5">
      <t>ニン</t>
    </rPh>
    <rPh sb="5" eb="6">
      <t>メ</t>
    </rPh>
    <phoneticPr fontId="1"/>
  </si>
  <si>
    <t>離職者５人目</t>
    <rPh sb="0" eb="3">
      <t>リショクシャ</t>
    </rPh>
    <rPh sb="4" eb="5">
      <t>ニン</t>
    </rPh>
    <rPh sb="5" eb="6">
      <t>メ</t>
    </rPh>
    <phoneticPr fontId="1"/>
  </si>
  <si>
    <t>離職者６人目</t>
    <rPh sb="0" eb="3">
      <t>リショクシャ</t>
    </rPh>
    <rPh sb="4" eb="5">
      <t>ニン</t>
    </rPh>
    <rPh sb="5" eb="6">
      <t>メ</t>
    </rPh>
    <phoneticPr fontId="1"/>
  </si>
  <si>
    <t>離職者７人目</t>
    <rPh sb="0" eb="3">
      <t>リショクシャ</t>
    </rPh>
    <rPh sb="4" eb="5">
      <t>ニン</t>
    </rPh>
    <rPh sb="5" eb="6">
      <t>メ</t>
    </rPh>
    <phoneticPr fontId="1"/>
  </si>
  <si>
    <t>離職者８人目</t>
    <rPh sb="0" eb="3">
      <t>リショクシャ</t>
    </rPh>
    <rPh sb="4" eb="5">
      <t>ニン</t>
    </rPh>
    <rPh sb="5" eb="6">
      <t>メ</t>
    </rPh>
    <phoneticPr fontId="1"/>
  </si>
  <si>
    <t>雇用形態</t>
    <rPh sb="0" eb="2">
      <t>コヨウ</t>
    </rPh>
    <rPh sb="2" eb="4">
      <t>ケイタイ</t>
    </rPh>
    <phoneticPr fontId="1"/>
  </si>
  <si>
    <t>年齢</t>
    <rPh sb="0" eb="2">
      <t>ネンレイ</t>
    </rPh>
    <phoneticPr fontId="1"/>
  </si>
  <si>
    <t>勤務年数</t>
    <rPh sb="0" eb="2">
      <t>キンム</t>
    </rPh>
    <rPh sb="2" eb="4">
      <t>ネンスウ</t>
    </rPh>
    <phoneticPr fontId="1"/>
  </si>
  <si>
    <t>採用者９人目</t>
    <rPh sb="0" eb="3">
      <t>サイヨウシャ</t>
    </rPh>
    <rPh sb="4" eb="5">
      <t>ニン</t>
    </rPh>
    <rPh sb="5" eb="6">
      <t>メ</t>
    </rPh>
    <phoneticPr fontId="1"/>
  </si>
  <si>
    <t>採用者10人目</t>
    <rPh sb="0" eb="3">
      <t>サイヨウシャ</t>
    </rPh>
    <rPh sb="5" eb="6">
      <t>ニン</t>
    </rPh>
    <rPh sb="6" eb="7">
      <t>メ</t>
    </rPh>
    <phoneticPr fontId="1"/>
  </si>
  <si>
    <t>採用者11人目</t>
    <rPh sb="0" eb="3">
      <t>サイヨウシャ</t>
    </rPh>
    <rPh sb="5" eb="6">
      <t>ニン</t>
    </rPh>
    <rPh sb="6" eb="7">
      <t>メ</t>
    </rPh>
    <phoneticPr fontId="1"/>
  </si>
  <si>
    <t>採用者12人目</t>
    <rPh sb="0" eb="3">
      <t>サイヨウシャ</t>
    </rPh>
    <rPh sb="5" eb="6">
      <t>ニン</t>
    </rPh>
    <rPh sb="6" eb="7">
      <t>メ</t>
    </rPh>
    <phoneticPr fontId="1"/>
  </si>
  <si>
    <t>採用者13人目</t>
    <rPh sb="0" eb="3">
      <t>サイヨウシャ</t>
    </rPh>
    <rPh sb="5" eb="6">
      <t>ニン</t>
    </rPh>
    <rPh sb="6" eb="7">
      <t>メ</t>
    </rPh>
    <phoneticPr fontId="1"/>
  </si>
  <si>
    <t>採用者14人目</t>
    <rPh sb="0" eb="3">
      <t>サイヨウシャ</t>
    </rPh>
    <rPh sb="5" eb="6">
      <t>ニン</t>
    </rPh>
    <rPh sb="6" eb="7">
      <t>メ</t>
    </rPh>
    <phoneticPr fontId="1"/>
  </si>
  <si>
    <t>採用者15人目</t>
    <rPh sb="0" eb="3">
      <t>サイヨウシャ</t>
    </rPh>
    <rPh sb="5" eb="6">
      <t>ニン</t>
    </rPh>
    <rPh sb="6" eb="7">
      <t>メ</t>
    </rPh>
    <phoneticPr fontId="1"/>
  </si>
  <si>
    <t>採用者16人目</t>
    <rPh sb="0" eb="3">
      <t>サイヨウシャ</t>
    </rPh>
    <rPh sb="5" eb="6">
      <t>ニン</t>
    </rPh>
    <rPh sb="6" eb="7">
      <t>メ</t>
    </rPh>
    <phoneticPr fontId="1"/>
  </si>
  <si>
    <t>採用者17人目</t>
    <rPh sb="0" eb="3">
      <t>サイヨウシャ</t>
    </rPh>
    <rPh sb="5" eb="6">
      <t>ニン</t>
    </rPh>
    <rPh sb="6" eb="7">
      <t>メ</t>
    </rPh>
    <phoneticPr fontId="1"/>
  </si>
  <si>
    <t>採用者18人目</t>
    <rPh sb="0" eb="3">
      <t>サイヨウシャ</t>
    </rPh>
    <rPh sb="5" eb="6">
      <t>ニン</t>
    </rPh>
    <rPh sb="6" eb="7">
      <t>メ</t>
    </rPh>
    <phoneticPr fontId="1"/>
  </si>
  <si>
    <t>採用者19人目</t>
    <rPh sb="0" eb="3">
      <t>サイヨウシャ</t>
    </rPh>
    <rPh sb="5" eb="6">
      <t>ニン</t>
    </rPh>
    <rPh sb="6" eb="7">
      <t>メ</t>
    </rPh>
    <phoneticPr fontId="1"/>
  </si>
  <si>
    <t>採用者20人目</t>
    <rPh sb="0" eb="3">
      <t>サイヨウシャ</t>
    </rPh>
    <rPh sb="5" eb="6">
      <t>ニン</t>
    </rPh>
    <rPh sb="6" eb="7">
      <t>メ</t>
    </rPh>
    <phoneticPr fontId="1"/>
  </si>
  <si>
    <t>離職者９人目</t>
    <rPh sb="0" eb="3">
      <t>リショクシャ</t>
    </rPh>
    <rPh sb="4" eb="5">
      <t>ニン</t>
    </rPh>
    <rPh sb="5" eb="6">
      <t>メ</t>
    </rPh>
    <phoneticPr fontId="1"/>
  </si>
  <si>
    <t>離職者10人目</t>
    <rPh sb="0" eb="3">
      <t>リショクシャ</t>
    </rPh>
    <rPh sb="5" eb="6">
      <t>ニン</t>
    </rPh>
    <rPh sb="6" eb="7">
      <t>メ</t>
    </rPh>
    <phoneticPr fontId="1"/>
  </si>
  <si>
    <t>離職者11人目</t>
    <rPh sb="0" eb="3">
      <t>リショクシャ</t>
    </rPh>
    <rPh sb="5" eb="6">
      <t>ニン</t>
    </rPh>
    <rPh sb="6" eb="7">
      <t>メ</t>
    </rPh>
    <phoneticPr fontId="1"/>
  </si>
  <si>
    <t>離職者12人目</t>
    <rPh sb="0" eb="3">
      <t>リショクシャ</t>
    </rPh>
    <rPh sb="5" eb="6">
      <t>ニン</t>
    </rPh>
    <rPh sb="6" eb="7">
      <t>メ</t>
    </rPh>
    <phoneticPr fontId="1"/>
  </si>
  <si>
    <t>離職者13人目</t>
    <rPh sb="0" eb="3">
      <t>リショクシャ</t>
    </rPh>
    <rPh sb="5" eb="6">
      <t>ニン</t>
    </rPh>
    <rPh sb="6" eb="7">
      <t>メ</t>
    </rPh>
    <phoneticPr fontId="1"/>
  </si>
  <si>
    <t>離職者14人目</t>
    <rPh sb="0" eb="3">
      <t>リショクシャ</t>
    </rPh>
    <rPh sb="5" eb="6">
      <t>ニン</t>
    </rPh>
    <rPh sb="6" eb="7">
      <t>メ</t>
    </rPh>
    <phoneticPr fontId="1"/>
  </si>
  <si>
    <t>離職者15人目</t>
    <rPh sb="0" eb="3">
      <t>リショクシャ</t>
    </rPh>
    <rPh sb="5" eb="6">
      <t>ニン</t>
    </rPh>
    <rPh sb="6" eb="7">
      <t>メ</t>
    </rPh>
    <phoneticPr fontId="1"/>
  </si>
  <si>
    <t>離職者16人目</t>
    <rPh sb="0" eb="3">
      <t>リショクシャ</t>
    </rPh>
    <rPh sb="5" eb="6">
      <t>ニン</t>
    </rPh>
    <rPh sb="6" eb="7">
      <t>メ</t>
    </rPh>
    <phoneticPr fontId="1"/>
  </si>
  <si>
    <t>離職者17人目</t>
    <rPh sb="0" eb="3">
      <t>リショクシャ</t>
    </rPh>
    <rPh sb="5" eb="6">
      <t>ニン</t>
    </rPh>
    <rPh sb="6" eb="7">
      <t>メ</t>
    </rPh>
    <phoneticPr fontId="1"/>
  </si>
  <si>
    <t>離職者18人目</t>
    <rPh sb="0" eb="3">
      <t>リショクシャ</t>
    </rPh>
    <rPh sb="5" eb="6">
      <t>ニン</t>
    </rPh>
    <rPh sb="6" eb="7">
      <t>メ</t>
    </rPh>
    <phoneticPr fontId="1"/>
  </si>
  <si>
    <t>離職者19人目</t>
    <rPh sb="0" eb="3">
      <t>リショクシャ</t>
    </rPh>
    <rPh sb="5" eb="6">
      <t>ニン</t>
    </rPh>
    <rPh sb="6" eb="7">
      <t>メ</t>
    </rPh>
    <phoneticPr fontId="1"/>
  </si>
  <si>
    <t>離職者20人目</t>
    <rPh sb="0" eb="3">
      <t>リショクシャ</t>
    </rPh>
    <rPh sb="5" eb="6">
      <t>ニン</t>
    </rPh>
    <rPh sb="6" eb="7">
      <t>メ</t>
    </rPh>
    <phoneticPr fontId="1"/>
  </si>
  <si>
    <t>20歳未満</t>
    <rPh sb="2" eb="5">
      <t>サイミマン</t>
    </rPh>
    <phoneticPr fontId="1"/>
  </si>
  <si>
    <t>20～29歳</t>
    <rPh sb="5" eb="6">
      <t>サイ</t>
    </rPh>
    <phoneticPr fontId="1"/>
  </si>
  <si>
    <t>30～39歳</t>
    <rPh sb="5" eb="6">
      <t>サイ</t>
    </rPh>
    <phoneticPr fontId="1"/>
  </si>
  <si>
    <t>40～49歳</t>
    <rPh sb="5" eb="6">
      <t>サイ</t>
    </rPh>
    <phoneticPr fontId="1"/>
  </si>
  <si>
    <t>50～59歳</t>
    <rPh sb="5" eb="6">
      <t>サイ</t>
    </rPh>
    <phoneticPr fontId="1"/>
  </si>
  <si>
    <t>60～69歳</t>
    <rPh sb="5" eb="6">
      <t>サイ</t>
    </rPh>
    <phoneticPr fontId="1"/>
  </si>
  <si>
    <t>70～79歳</t>
    <rPh sb="5" eb="6">
      <t>サイ</t>
    </rPh>
    <phoneticPr fontId="1"/>
  </si>
  <si>
    <t>80歳以上</t>
    <rPh sb="2" eb="5">
      <t>サイイジョウ</t>
    </rPh>
    <phoneticPr fontId="1"/>
  </si>
  <si>
    <t>年齢不明</t>
    <rPh sb="0" eb="2">
      <t>ネンレイ</t>
    </rPh>
    <rPh sb="2" eb="4">
      <t>フメイ</t>
    </rPh>
    <phoneticPr fontId="1"/>
  </si>
  <si>
    <t>採用者21人目</t>
    <rPh sb="0" eb="3">
      <t>サイヨウシャ</t>
    </rPh>
    <rPh sb="5" eb="6">
      <t>ニン</t>
    </rPh>
    <rPh sb="6" eb="7">
      <t>メ</t>
    </rPh>
    <phoneticPr fontId="1"/>
  </si>
  <si>
    <t>採用者22人目</t>
    <rPh sb="0" eb="3">
      <t>サイヨウシャ</t>
    </rPh>
    <rPh sb="5" eb="6">
      <t>ニン</t>
    </rPh>
    <rPh sb="6" eb="7">
      <t>メ</t>
    </rPh>
    <phoneticPr fontId="1"/>
  </si>
  <si>
    <t>採用者23人目</t>
    <rPh sb="0" eb="3">
      <t>サイヨウシャ</t>
    </rPh>
    <rPh sb="5" eb="6">
      <t>ニン</t>
    </rPh>
    <rPh sb="6" eb="7">
      <t>メ</t>
    </rPh>
    <phoneticPr fontId="1"/>
  </si>
  <si>
    <t>採用者24人目</t>
    <rPh sb="0" eb="3">
      <t>サイヨウシャ</t>
    </rPh>
    <rPh sb="5" eb="6">
      <t>ニン</t>
    </rPh>
    <rPh sb="6" eb="7">
      <t>メ</t>
    </rPh>
    <phoneticPr fontId="1"/>
  </si>
  <si>
    <t>採用者25人目</t>
    <rPh sb="0" eb="3">
      <t>サイヨウシャ</t>
    </rPh>
    <rPh sb="5" eb="6">
      <t>ニン</t>
    </rPh>
    <rPh sb="6" eb="7">
      <t>メ</t>
    </rPh>
    <phoneticPr fontId="1"/>
  </si>
  <si>
    <t>採用者26人目</t>
    <rPh sb="0" eb="3">
      <t>サイヨウシャ</t>
    </rPh>
    <rPh sb="5" eb="6">
      <t>ニン</t>
    </rPh>
    <rPh sb="6" eb="7">
      <t>メ</t>
    </rPh>
    <phoneticPr fontId="1"/>
  </si>
  <si>
    <t>採用者27人目</t>
    <rPh sb="0" eb="3">
      <t>サイヨウシャ</t>
    </rPh>
    <rPh sb="5" eb="6">
      <t>ニン</t>
    </rPh>
    <rPh sb="6" eb="7">
      <t>メ</t>
    </rPh>
    <phoneticPr fontId="1"/>
  </si>
  <si>
    <t>採用者28人目</t>
    <rPh sb="0" eb="3">
      <t>サイヨウシャ</t>
    </rPh>
    <rPh sb="5" eb="6">
      <t>ニン</t>
    </rPh>
    <rPh sb="6" eb="7">
      <t>メ</t>
    </rPh>
    <phoneticPr fontId="1"/>
  </si>
  <si>
    <t>採用者29人目</t>
    <rPh sb="0" eb="3">
      <t>サイヨウシャ</t>
    </rPh>
    <rPh sb="5" eb="6">
      <t>ニン</t>
    </rPh>
    <rPh sb="6" eb="7">
      <t>メ</t>
    </rPh>
    <phoneticPr fontId="1"/>
  </si>
  <si>
    <t>採用者30人目</t>
    <rPh sb="0" eb="3">
      <t>サイヨウシャ</t>
    </rPh>
    <rPh sb="5" eb="6">
      <t>ニン</t>
    </rPh>
    <rPh sb="6" eb="7">
      <t>メ</t>
    </rPh>
    <phoneticPr fontId="1"/>
  </si>
  <si>
    <t>離職者21人目</t>
    <rPh sb="0" eb="3">
      <t>リショクシャ</t>
    </rPh>
    <rPh sb="5" eb="6">
      <t>ニン</t>
    </rPh>
    <rPh sb="6" eb="7">
      <t>メ</t>
    </rPh>
    <phoneticPr fontId="1"/>
  </si>
  <si>
    <t>離職者22人目</t>
    <rPh sb="0" eb="3">
      <t>リショクシャ</t>
    </rPh>
    <rPh sb="5" eb="6">
      <t>ニン</t>
    </rPh>
    <rPh sb="6" eb="7">
      <t>メ</t>
    </rPh>
    <phoneticPr fontId="1"/>
  </si>
  <si>
    <t>離職者23人目</t>
    <rPh sb="0" eb="3">
      <t>リショクシャ</t>
    </rPh>
    <rPh sb="5" eb="6">
      <t>ニン</t>
    </rPh>
    <rPh sb="6" eb="7">
      <t>メ</t>
    </rPh>
    <phoneticPr fontId="1"/>
  </si>
  <si>
    <t>離職者24人目</t>
    <rPh sb="0" eb="3">
      <t>リショクシャ</t>
    </rPh>
    <rPh sb="5" eb="6">
      <t>ニン</t>
    </rPh>
    <rPh sb="6" eb="7">
      <t>メ</t>
    </rPh>
    <phoneticPr fontId="1"/>
  </si>
  <si>
    <t>離職者25人目</t>
    <rPh sb="0" eb="3">
      <t>リショクシャ</t>
    </rPh>
    <rPh sb="5" eb="6">
      <t>ニン</t>
    </rPh>
    <rPh sb="6" eb="7">
      <t>メ</t>
    </rPh>
    <phoneticPr fontId="1"/>
  </si>
  <si>
    <t>離職者26人目</t>
    <rPh sb="0" eb="3">
      <t>リショクシャ</t>
    </rPh>
    <rPh sb="5" eb="6">
      <t>ニン</t>
    </rPh>
    <rPh sb="6" eb="7">
      <t>メ</t>
    </rPh>
    <phoneticPr fontId="1"/>
  </si>
  <si>
    <t>離職者27人目</t>
    <rPh sb="0" eb="3">
      <t>リショクシャ</t>
    </rPh>
    <rPh sb="5" eb="6">
      <t>ニン</t>
    </rPh>
    <rPh sb="6" eb="7">
      <t>メ</t>
    </rPh>
    <phoneticPr fontId="1"/>
  </si>
  <si>
    <t>離職者28人目</t>
    <rPh sb="0" eb="3">
      <t>リショクシャ</t>
    </rPh>
    <rPh sb="5" eb="6">
      <t>ニン</t>
    </rPh>
    <rPh sb="6" eb="7">
      <t>メ</t>
    </rPh>
    <phoneticPr fontId="1"/>
  </si>
  <si>
    <t>離職者29人目</t>
    <rPh sb="0" eb="3">
      <t>リショクシャ</t>
    </rPh>
    <rPh sb="5" eb="6">
      <t>ニン</t>
    </rPh>
    <rPh sb="6" eb="7">
      <t>メ</t>
    </rPh>
    <phoneticPr fontId="1"/>
  </si>
  <si>
    <t>離職者30人目</t>
    <rPh sb="0" eb="3">
      <t>リショクシャ</t>
    </rPh>
    <rPh sb="5" eb="6">
      <t>ニン</t>
    </rPh>
    <rPh sb="6" eb="7">
      <t>メ</t>
    </rPh>
    <phoneticPr fontId="1"/>
  </si>
  <si>
    <t>貴事業所における介護職員の過不足について、お伺いします。</t>
    <rPh sb="0" eb="1">
      <t>キ</t>
    </rPh>
    <rPh sb="1" eb="4">
      <t>ジギョウショ</t>
    </rPh>
    <rPh sb="8" eb="10">
      <t>カイゴ</t>
    </rPh>
    <rPh sb="10" eb="12">
      <t>ショクイン</t>
    </rPh>
    <rPh sb="13" eb="16">
      <t>カブソク</t>
    </rPh>
    <rPh sb="22" eb="23">
      <t>ウカガ</t>
    </rPh>
    <phoneticPr fontId="1"/>
  </si>
  <si>
    <t>合計</t>
    <rPh sb="0" eb="2">
      <t>ゴウケイ</t>
    </rPh>
    <phoneticPr fontId="1"/>
  </si>
  <si>
    <t>人</t>
    <rPh sb="0" eb="1">
      <t>ニン</t>
    </rPh>
    <phoneticPr fontId="1"/>
  </si>
  <si>
    <t>確認（自動計算）</t>
    <rPh sb="0" eb="2">
      <t>カクニン</t>
    </rPh>
    <rPh sb="3" eb="5">
      <t>ジドウ</t>
    </rPh>
    <rPh sb="5" eb="7">
      <t>ケイサン</t>
    </rPh>
    <phoneticPr fontId="1"/>
  </si>
  <si>
    <t xml:space="preserve">（３）
</t>
    <phoneticPr fontId="1"/>
  </si>
  <si>
    <t xml:space="preserve">（４）
</t>
    <phoneticPr fontId="1"/>
  </si>
  <si>
    <t>問１（２）</t>
    <rPh sb="0" eb="1">
      <t>トイ</t>
    </rPh>
    <phoneticPr fontId="1"/>
  </si>
  <si>
    <t>問１（３）正規職員</t>
    <rPh sb="0" eb="1">
      <t>トイ</t>
    </rPh>
    <rPh sb="5" eb="7">
      <t>セイキ</t>
    </rPh>
    <rPh sb="7" eb="9">
      <t>ショクイン</t>
    </rPh>
    <phoneticPr fontId="1"/>
  </si>
  <si>
    <t>問１（３）非正規職員</t>
    <rPh sb="0" eb="1">
      <t>トイ</t>
    </rPh>
    <rPh sb="5" eb="6">
      <t>ヒ</t>
    </rPh>
    <rPh sb="6" eb="8">
      <t>セイキ</t>
    </rPh>
    <rPh sb="8" eb="10">
      <t>ショクイン</t>
    </rPh>
    <phoneticPr fontId="1"/>
  </si>
  <si>
    <t>問１（４）</t>
    <rPh sb="0" eb="1">
      <t>トイ</t>
    </rPh>
    <phoneticPr fontId="1"/>
  </si>
  <si>
    <t>問２（１）採用者数</t>
    <rPh sb="0" eb="1">
      <t>トイ</t>
    </rPh>
    <rPh sb="5" eb="8">
      <t>サイヨウシャ</t>
    </rPh>
    <rPh sb="8" eb="9">
      <t>スウ</t>
    </rPh>
    <phoneticPr fontId="1"/>
  </si>
  <si>
    <t>問３（１）</t>
    <rPh sb="0" eb="1">
      <t>トイ</t>
    </rPh>
    <phoneticPr fontId="1"/>
  </si>
  <si>
    <t>問３（２）１</t>
    <rPh sb="0" eb="1">
      <t>トイ</t>
    </rPh>
    <phoneticPr fontId="1"/>
  </si>
  <si>
    <t>問３（２）２</t>
    <rPh sb="0" eb="1">
      <t>トイ</t>
    </rPh>
    <phoneticPr fontId="1"/>
  </si>
  <si>
    <t>問３（２）３</t>
    <rPh sb="0" eb="1">
      <t>トイ</t>
    </rPh>
    <phoneticPr fontId="1"/>
  </si>
  <si>
    <t>問３（２）４</t>
    <rPh sb="0" eb="1">
      <t>トイ</t>
    </rPh>
    <phoneticPr fontId="1"/>
  </si>
  <si>
    <t>問３（３）１</t>
    <rPh sb="0" eb="1">
      <t>トイ</t>
    </rPh>
    <phoneticPr fontId="1"/>
  </si>
  <si>
    <t>問３（３）２</t>
    <rPh sb="0" eb="1">
      <t>トイ</t>
    </rPh>
    <phoneticPr fontId="1"/>
  </si>
  <si>
    <t>問３（３）３</t>
    <rPh sb="0" eb="1">
      <t>トイ</t>
    </rPh>
    <phoneticPr fontId="1"/>
  </si>
  <si>
    <t>問３（３）４</t>
    <rPh sb="0" eb="1">
      <t>トイ</t>
    </rPh>
    <phoneticPr fontId="1"/>
  </si>
  <si>
    <t>問３（３）５</t>
    <rPh sb="0" eb="1">
      <t>トイ</t>
    </rPh>
    <phoneticPr fontId="1"/>
  </si>
  <si>
    <t>問３（３）６</t>
    <rPh sb="0" eb="1">
      <t>トイ</t>
    </rPh>
    <phoneticPr fontId="1"/>
  </si>
  <si>
    <t>問３（３）７</t>
    <rPh sb="0" eb="1">
      <t>トイ</t>
    </rPh>
    <phoneticPr fontId="1"/>
  </si>
  <si>
    <t>問３（４）１</t>
    <rPh sb="0" eb="1">
      <t>トイ</t>
    </rPh>
    <phoneticPr fontId="1"/>
  </si>
  <si>
    <t>問３（４）２</t>
    <rPh sb="0" eb="1">
      <t>トイ</t>
    </rPh>
    <phoneticPr fontId="1"/>
  </si>
  <si>
    <t>問３（４）３</t>
    <rPh sb="0" eb="1">
      <t>トイ</t>
    </rPh>
    <phoneticPr fontId="1"/>
  </si>
  <si>
    <t>問３（４）４</t>
    <rPh sb="0" eb="1">
      <t>トイ</t>
    </rPh>
    <phoneticPr fontId="1"/>
  </si>
  <si>
    <t>問３（４）５</t>
    <rPh sb="0" eb="1">
      <t>トイ</t>
    </rPh>
    <phoneticPr fontId="1"/>
  </si>
  <si>
    <t>問３（４）６</t>
    <rPh sb="0" eb="1">
      <t>トイ</t>
    </rPh>
    <phoneticPr fontId="1"/>
  </si>
  <si>
    <t>問３（４）７</t>
    <rPh sb="0" eb="1">
      <t>トイ</t>
    </rPh>
    <phoneticPr fontId="1"/>
  </si>
  <si>
    <t>問３（４）８</t>
    <rPh sb="0" eb="1">
      <t>トイ</t>
    </rPh>
    <phoneticPr fontId="1"/>
  </si>
  <si>
    <t>問３（４）９</t>
    <rPh sb="0" eb="1">
      <t>トイ</t>
    </rPh>
    <phoneticPr fontId="1"/>
  </si>
  <si>
    <t>問３（４）10</t>
    <rPh sb="0" eb="1">
      <t>トイ</t>
    </rPh>
    <phoneticPr fontId="1"/>
  </si>
  <si>
    <t>問３（４）11</t>
    <rPh sb="0" eb="1">
      <t>トイ</t>
    </rPh>
    <phoneticPr fontId="1"/>
  </si>
  <si>
    <t>特になし</t>
    <rPh sb="0" eb="1">
      <t>トク</t>
    </rPh>
    <phoneticPr fontId="1"/>
  </si>
  <si>
    <t>初任者研修以上</t>
    <rPh sb="0" eb="3">
      <t>ショニンシャ</t>
    </rPh>
    <rPh sb="3" eb="5">
      <t>ケンシュウ</t>
    </rPh>
    <rPh sb="5" eb="7">
      <t>イジョウ</t>
    </rPh>
    <phoneticPr fontId="1"/>
  </si>
  <si>
    <t>実務者研修以上</t>
    <rPh sb="0" eb="3">
      <t>ジツムシャ</t>
    </rPh>
    <rPh sb="3" eb="5">
      <t>ケンシュウ</t>
    </rPh>
    <rPh sb="5" eb="7">
      <t>イジョウ</t>
    </rPh>
    <phoneticPr fontId="1"/>
  </si>
  <si>
    <t>介護福祉士以上</t>
    <rPh sb="0" eb="2">
      <t>カイゴ</t>
    </rPh>
    <rPh sb="2" eb="5">
      <t>フクシシ</t>
    </rPh>
    <rPh sb="5" eb="7">
      <t>イジョウ</t>
    </rPh>
    <phoneticPr fontId="1"/>
  </si>
  <si>
    <t>入門的研修以上</t>
    <rPh sb="0" eb="3">
      <t>ニュウモンテキ</t>
    </rPh>
    <rPh sb="3" eb="5">
      <t>ケンシュウ</t>
    </rPh>
    <rPh sb="5" eb="7">
      <t>イジョウ</t>
    </rPh>
    <phoneticPr fontId="1"/>
  </si>
  <si>
    <t>サービス種</t>
    <rPh sb="4" eb="5">
      <t>タネ</t>
    </rPh>
    <phoneticPr fontId="1"/>
  </si>
  <si>
    <t>生活援助従事者研修以上</t>
    <rPh sb="0" eb="2">
      <t>セイカツ</t>
    </rPh>
    <rPh sb="2" eb="4">
      <t>エンジョ</t>
    </rPh>
    <rPh sb="4" eb="7">
      <t>ジュウジシャ</t>
    </rPh>
    <rPh sb="7" eb="9">
      <t>ケンシュウ</t>
    </rPh>
    <rPh sb="9" eb="11">
      <t>イジョウ</t>
    </rPh>
    <phoneticPr fontId="1"/>
  </si>
  <si>
    <t>問４</t>
    <rPh sb="0" eb="1">
      <t>トイ</t>
    </rPh>
    <phoneticPr fontId="1"/>
  </si>
  <si>
    <t>いる</t>
    <phoneticPr fontId="1"/>
  </si>
  <si>
    <t>いない</t>
    <phoneticPr fontId="1"/>
  </si>
  <si>
    <t>ＥＰＡ（経済連携協定）による受け入れ</t>
    <rPh sb="4" eb="10">
      <t>ケイザイレンケイキョウテイ</t>
    </rPh>
    <rPh sb="14" eb="15">
      <t>ウ</t>
    </rPh>
    <rPh sb="16" eb="17">
      <t>イ</t>
    </rPh>
    <phoneticPr fontId="1"/>
  </si>
  <si>
    <t>外国人技能実習制度による受け入れ</t>
    <rPh sb="0" eb="3">
      <t>ガイコクジン</t>
    </rPh>
    <rPh sb="3" eb="5">
      <t>ギノウ</t>
    </rPh>
    <rPh sb="5" eb="7">
      <t>ジッシュウ</t>
    </rPh>
    <rPh sb="7" eb="9">
      <t>セイド</t>
    </rPh>
    <rPh sb="12" eb="13">
      <t>ウ</t>
    </rPh>
    <rPh sb="14" eb="15">
      <t>イ</t>
    </rPh>
    <phoneticPr fontId="1"/>
  </si>
  <si>
    <t>「介護」の在留資格取得者</t>
    <rPh sb="1" eb="3">
      <t>カイゴ</t>
    </rPh>
    <rPh sb="5" eb="7">
      <t>ザイリュウ</t>
    </rPh>
    <rPh sb="7" eb="9">
      <t>シカク</t>
    </rPh>
    <rPh sb="9" eb="12">
      <t>シュトクシャ</t>
    </rPh>
    <phoneticPr fontId="1"/>
  </si>
  <si>
    <t>「特定技能１号」の在留資格取得者</t>
    <rPh sb="1" eb="3">
      <t>トクテイ</t>
    </rPh>
    <rPh sb="3" eb="5">
      <t>ギノウ</t>
    </rPh>
    <rPh sb="6" eb="7">
      <t>ゴウ</t>
    </rPh>
    <rPh sb="9" eb="11">
      <t>ザイリュウ</t>
    </rPh>
    <rPh sb="11" eb="13">
      <t>シカク</t>
    </rPh>
    <rPh sb="13" eb="15">
      <t>シュトク</t>
    </rPh>
    <rPh sb="15" eb="16">
      <t>シャ</t>
    </rPh>
    <phoneticPr fontId="1"/>
  </si>
  <si>
    <t>問５</t>
    <rPh sb="0" eb="1">
      <t>トイ</t>
    </rPh>
    <phoneticPr fontId="1"/>
  </si>
  <si>
    <t>※あと２つ選べます（必須ではありません）</t>
    <rPh sb="5" eb="6">
      <t>エラ</t>
    </rPh>
    <rPh sb="10" eb="12">
      <t>ヒッス</t>
    </rPh>
    <phoneticPr fontId="1"/>
  </si>
  <si>
    <t>※あと１つ選べます（必須ではありません）</t>
    <rPh sb="5" eb="6">
      <t>エラ</t>
    </rPh>
    <rPh sb="10" eb="12">
      <t>ヒッス</t>
    </rPh>
    <phoneticPr fontId="1"/>
  </si>
  <si>
    <t>問６</t>
    <rPh sb="0" eb="1">
      <t>トイ</t>
    </rPh>
    <phoneticPr fontId="1"/>
  </si>
  <si>
    <t>外国人人材の活用について、お伺いします。</t>
    <rPh sb="0" eb="2">
      <t>ガイコク</t>
    </rPh>
    <rPh sb="2" eb="3">
      <t>ジン</t>
    </rPh>
    <rPh sb="3" eb="5">
      <t>ジンザイ</t>
    </rPh>
    <rPh sb="6" eb="8">
      <t>カツヨウ</t>
    </rPh>
    <phoneticPr fontId="1"/>
  </si>
  <si>
    <t>（４）</t>
    <phoneticPr fontId="1"/>
  </si>
  <si>
    <t>問６（１）</t>
    <rPh sb="0" eb="1">
      <t>トイ</t>
    </rPh>
    <phoneticPr fontId="1"/>
  </si>
  <si>
    <t>問６（３）活用予定</t>
    <rPh sb="0" eb="1">
      <t>トイ</t>
    </rPh>
    <rPh sb="5" eb="7">
      <t>カツヨウ</t>
    </rPh>
    <rPh sb="7" eb="9">
      <t>ヨテイ</t>
    </rPh>
    <phoneticPr fontId="1"/>
  </si>
  <si>
    <t>　　採用者数</t>
    <rPh sb="2" eb="5">
      <t>サイヨウシャ</t>
    </rPh>
    <rPh sb="5" eb="6">
      <t>スウ</t>
    </rPh>
    <phoneticPr fontId="1"/>
  </si>
  <si>
    <t>　　離職者数</t>
    <rPh sb="2" eb="5">
      <t>リショクシャ</t>
    </rPh>
    <rPh sb="5" eb="6">
      <t>スウ</t>
    </rPh>
    <phoneticPr fontId="1"/>
  </si>
  <si>
    <t>（５）</t>
    <phoneticPr fontId="1"/>
  </si>
  <si>
    <t>今後、外国人人材の活用について、どのようにお考えですか。</t>
    <rPh sb="0" eb="2">
      <t>コンゴ</t>
    </rPh>
    <rPh sb="3" eb="5">
      <t>ガイコク</t>
    </rPh>
    <rPh sb="5" eb="6">
      <t>ジン</t>
    </rPh>
    <rPh sb="6" eb="8">
      <t>ジンザイ</t>
    </rPh>
    <rPh sb="9" eb="11">
      <t>カツヨウ</t>
    </rPh>
    <rPh sb="22" eb="23">
      <t>カンガ</t>
    </rPh>
    <phoneticPr fontId="1"/>
  </si>
  <si>
    <t>※既に活用している事業所においては、活用の継続や更なる活用という視点でお答えください。</t>
    <phoneticPr fontId="1"/>
  </si>
  <si>
    <t xml:space="preserve"> ※(１)で、「いる」に〇をつけた事業所に伺います。</t>
    <phoneticPr fontId="1"/>
  </si>
  <si>
    <t xml:space="preserve"> ※(３)で、「活用する予定である」「活用を検討している」に〇をつけた事業所に伺います。</t>
    <rPh sb="8" eb="10">
      <t>カツヨウ</t>
    </rPh>
    <rPh sb="12" eb="14">
      <t>ヨテイ</t>
    </rPh>
    <rPh sb="19" eb="21">
      <t>カツヨウ</t>
    </rPh>
    <rPh sb="22" eb="24">
      <t>ケントウ</t>
    </rPh>
    <phoneticPr fontId="1"/>
  </si>
  <si>
    <t>ご担当者氏名</t>
    <rPh sb="1" eb="4">
      <t>タントウシャ</t>
    </rPh>
    <rPh sb="4" eb="6">
      <t>シメイ</t>
    </rPh>
    <phoneticPr fontId="1"/>
  </si>
  <si>
    <t>電話番号</t>
    <rPh sb="0" eb="2">
      <t>デンワ</t>
    </rPh>
    <rPh sb="2" eb="4">
      <t>バンゴウ</t>
    </rPh>
    <phoneticPr fontId="1"/>
  </si>
  <si>
    <t>Eメールアドレス</t>
    <phoneticPr fontId="1"/>
  </si>
  <si>
    <t>外国人従業員の「受け入れの形態」はどれですか。あてはまる形態の人数を記入ください。</t>
    <rPh sb="0" eb="3">
      <t>ガイコクジン</t>
    </rPh>
    <rPh sb="3" eb="6">
      <t>ジュウギョウイン</t>
    </rPh>
    <rPh sb="8" eb="9">
      <t>ウ</t>
    </rPh>
    <rPh sb="10" eb="11">
      <t>イ</t>
    </rPh>
    <rPh sb="13" eb="15">
      <t>ケイタイ</t>
    </rPh>
    <rPh sb="28" eb="30">
      <t>ケイタイ</t>
    </rPh>
    <rPh sb="31" eb="33">
      <t>ニンズウ</t>
    </rPh>
    <rPh sb="34" eb="36">
      <t>キニュウ</t>
    </rPh>
    <phoneticPr fontId="1"/>
  </si>
  <si>
    <t>その他（留学生、永住者、定住者、日本人の配偶者等）</t>
    <rPh sb="2" eb="3">
      <t>ホカ</t>
    </rPh>
    <rPh sb="4" eb="7">
      <t>リュウガクセイ</t>
    </rPh>
    <rPh sb="8" eb="11">
      <t>エイジュウシャ</t>
    </rPh>
    <rPh sb="12" eb="15">
      <t>テイジュウシャ</t>
    </rPh>
    <rPh sb="16" eb="18">
      <t>ニホン</t>
    </rPh>
    <rPh sb="18" eb="19">
      <t>ニン</t>
    </rPh>
    <rPh sb="20" eb="23">
      <t>ハイグウシャ</t>
    </rPh>
    <rPh sb="23" eb="24">
      <t>トウ</t>
    </rPh>
    <phoneticPr fontId="1"/>
  </si>
  <si>
    <t>問６（２）１</t>
    <rPh sb="0" eb="1">
      <t>トイ</t>
    </rPh>
    <phoneticPr fontId="1"/>
  </si>
  <si>
    <t>問６（２）２</t>
    <rPh sb="0" eb="1">
      <t>トイ</t>
    </rPh>
    <phoneticPr fontId="1"/>
  </si>
  <si>
    <t>問６（２）３</t>
    <rPh sb="0" eb="1">
      <t>トイ</t>
    </rPh>
    <phoneticPr fontId="1"/>
  </si>
  <si>
    <t>問６（２）４</t>
    <rPh sb="0" eb="1">
      <t>トイ</t>
    </rPh>
    <phoneticPr fontId="1"/>
  </si>
  <si>
    <t>問６（２）５</t>
    <rPh sb="0" eb="1">
      <t>トイ</t>
    </rPh>
    <phoneticPr fontId="1"/>
  </si>
  <si>
    <t>（４）</t>
    <phoneticPr fontId="1"/>
  </si>
  <si>
    <t>開設から１年以上未満である</t>
    <rPh sb="8" eb="10">
      <t>ミマン</t>
    </rPh>
    <phoneticPr fontId="1"/>
  </si>
  <si>
    <t>訪問介護</t>
    <rPh sb="0" eb="2">
      <t>ホウモン</t>
    </rPh>
    <rPh sb="2" eb="4">
      <t>カイゴ</t>
    </rPh>
    <phoneticPr fontId="1"/>
  </si>
  <si>
    <t>正規職員</t>
    <rPh sb="0" eb="4">
      <t>セイキショクイン</t>
    </rPh>
    <phoneticPr fontId="1"/>
  </si>
  <si>
    <t>貴事業所の基本情報（直接入力）</t>
    <rPh sb="0" eb="1">
      <t>キ</t>
    </rPh>
    <rPh sb="1" eb="4">
      <t>ジギョウショ</t>
    </rPh>
    <rPh sb="5" eb="7">
      <t>キホン</t>
    </rPh>
    <rPh sb="7" eb="9">
      <t>ジョウホウ</t>
    </rPh>
    <rPh sb="10" eb="12">
      <t>チョクセツ</t>
    </rPh>
    <rPh sb="12" eb="14">
      <t>ニュウリョク</t>
    </rPh>
    <phoneticPr fontId="1"/>
  </si>
  <si>
    <t>介護人材実態調査 事業所票</t>
    <rPh sb="0" eb="2">
      <t>カイゴ</t>
    </rPh>
    <rPh sb="2" eb="4">
      <t>ジンザイ</t>
    </rPh>
    <rPh sb="4" eb="6">
      <t>ジッタイ</t>
    </rPh>
    <rPh sb="6" eb="8">
      <t>チョウサ</t>
    </rPh>
    <rPh sb="9" eb="12">
      <t>ジギョウショ</t>
    </rPh>
    <rPh sb="12" eb="13">
      <t>ヒョウ</t>
    </rPh>
    <phoneticPr fontId="1"/>
  </si>
  <si>
    <t>問４　１</t>
    <rPh sb="0" eb="1">
      <t>トイ</t>
    </rPh>
    <phoneticPr fontId="1"/>
  </si>
  <si>
    <t>問４　２</t>
    <rPh sb="0" eb="1">
      <t>トイ</t>
    </rPh>
    <phoneticPr fontId="1"/>
  </si>
  <si>
    <t>問４　３</t>
    <rPh sb="0" eb="1">
      <t>トイ</t>
    </rPh>
    <phoneticPr fontId="1"/>
  </si>
  <si>
    <t>問４　４</t>
    <rPh sb="0" eb="1">
      <t>トイ</t>
    </rPh>
    <phoneticPr fontId="1"/>
  </si>
  <si>
    <t>問４　５</t>
    <rPh sb="0" eb="1">
      <t>トイ</t>
    </rPh>
    <phoneticPr fontId="1"/>
  </si>
  <si>
    <t>問４　６</t>
    <rPh sb="0" eb="1">
      <t>トイ</t>
    </rPh>
    <phoneticPr fontId="1"/>
  </si>
  <si>
    <t>問４　７</t>
    <rPh sb="0" eb="1">
      <t>トイ</t>
    </rPh>
    <phoneticPr fontId="1"/>
  </si>
  <si>
    <t>問４　８</t>
    <rPh sb="0" eb="1">
      <t>トイ</t>
    </rPh>
    <phoneticPr fontId="1"/>
  </si>
  <si>
    <t>問４　９</t>
    <rPh sb="0" eb="1">
      <t>トイ</t>
    </rPh>
    <phoneticPr fontId="1"/>
  </si>
  <si>
    <t>問６（４）１</t>
    <rPh sb="0" eb="1">
      <t>トイ</t>
    </rPh>
    <phoneticPr fontId="1"/>
  </si>
  <si>
    <t>問６（４）２</t>
    <rPh sb="0" eb="1">
      <t>トイ</t>
    </rPh>
    <phoneticPr fontId="1"/>
  </si>
  <si>
    <t>問６（４）３</t>
    <rPh sb="0" eb="1">
      <t>トイ</t>
    </rPh>
    <phoneticPr fontId="1"/>
  </si>
  <si>
    <t>問６（４）４</t>
    <rPh sb="0" eb="1">
      <t>トイ</t>
    </rPh>
    <phoneticPr fontId="1"/>
  </si>
  <si>
    <t>問６（４）５</t>
    <rPh sb="0" eb="1">
      <t>トイ</t>
    </rPh>
    <phoneticPr fontId="1"/>
  </si>
  <si>
    <t>問６（５）１</t>
    <rPh sb="0" eb="1">
      <t>トイ</t>
    </rPh>
    <phoneticPr fontId="1"/>
  </si>
  <si>
    <t>問６（５）２</t>
    <rPh sb="0" eb="1">
      <t>トイ</t>
    </rPh>
    <phoneticPr fontId="1"/>
  </si>
  <si>
    <t>問６（５）３</t>
    <rPh sb="0" eb="1">
      <t>トイ</t>
    </rPh>
    <phoneticPr fontId="1"/>
  </si>
  <si>
    <t>問６（５）４</t>
    <rPh sb="0" eb="1">
      <t>トイ</t>
    </rPh>
    <phoneticPr fontId="1"/>
  </si>
  <si>
    <t>問６（５）５</t>
    <rPh sb="0" eb="1">
      <t>トイ</t>
    </rPh>
    <phoneticPr fontId="1"/>
  </si>
  <si>
    <t>問６（５）６</t>
    <rPh sb="0" eb="1">
      <t>トイ</t>
    </rPh>
    <phoneticPr fontId="1"/>
  </si>
  <si>
    <t>問６（５）７</t>
    <rPh sb="0" eb="1">
      <t>トイ</t>
    </rPh>
    <phoneticPr fontId="1"/>
  </si>
  <si>
    <t>問６（５）８</t>
    <rPh sb="0" eb="1">
      <t>トイ</t>
    </rPh>
    <phoneticPr fontId="1"/>
  </si>
  <si>
    <t>問６（５）９</t>
    <rPh sb="0" eb="1">
      <t>トイ</t>
    </rPh>
    <phoneticPr fontId="1"/>
  </si>
  <si>
    <t>問６（５）10</t>
    <rPh sb="0" eb="1">
      <t>トイ</t>
    </rPh>
    <phoneticPr fontId="1"/>
  </si>
  <si>
    <t>問１（１）事業所名称</t>
    <rPh sb="0" eb="1">
      <t>トイ</t>
    </rPh>
    <phoneticPr fontId="1"/>
  </si>
  <si>
    <t>問１（１）担当者</t>
    <rPh sb="0" eb="1">
      <t>トイ</t>
    </rPh>
    <phoneticPr fontId="1"/>
  </si>
  <si>
    <t>問１（１）電話番号</t>
    <rPh sb="0" eb="1">
      <t>トイ</t>
    </rPh>
    <phoneticPr fontId="1"/>
  </si>
  <si>
    <t>問１（１）Eメール</t>
    <rPh sb="0" eb="1">
      <t>トイ</t>
    </rPh>
    <phoneticPr fontId="1"/>
  </si>
  <si>
    <t>現在、介護の仕事に従事する外国人はいますか。（令和７年10月１日現在）</t>
    <phoneticPr fontId="1"/>
  </si>
  <si>
    <t>FAX 046-827-8845</t>
    <phoneticPr fontId="1"/>
  </si>
  <si>
    <t>開設から１年以上経過している</t>
  </si>
  <si>
    <t>以下のフォームに入力の上、メールでお送りください。FAXでご回答される場合は、印刷してご利用ください。</t>
    <rPh sb="0" eb="2">
      <t>イカ</t>
    </rPh>
    <rPh sb="8" eb="10">
      <t>ニュウリョク</t>
    </rPh>
    <rPh sb="11" eb="12">
      <t>ウエ</t>
    </rPh>
    <rPh sb="18" eb="19">
      <t>オク</t>
    </rPh>
    <rPh sb="30" eb="32">
      <t>カイトウ</t>
    </rPh>
    <rPh sb="35" eb="37">
      <t>バアイ</t>
    </rPh>
    <rPh sb="39" eb="41">
      <t>インサツ</t>
    </rPh>
    <rPh sb="44" eb="46">
      <t>リヨウ</t>
    </rPh>
    <phoneticPr fontId="1"/>
  </si>
  <si>
    <t xml:space="preserve">(※1)
</t>
    <phoneticPr fontId="1"/>
  </si>
  <si>
    <t xml:space="preserve">(※2)
</t>
    <phoneticPr fontId="1"/>
  </si>
  <si>
    <t>「正規職員」とは、期限の定めのない雇用契約による職員、
「非正規職員」とは期限の定めのある有期雇用契約による職員を指します。
なお、直接雇用ではない職員（派遣職員など）等は含みません。</t>
    <rPh sb="66" eb="68">
      <t>チョクセツ</t>
    </rPh>
    <rPh sb="68" eb="70">
      <t>コヨウ</t>
    </rPh>
    <rPh sb="74" eb="76">
      <t>ショクイン</t>
    </rPh>
    <rPh sb="77" eb="79">
      <t>ハケン</t>
    </rPh>
    <rPh sb="79" eb="81">
      <t>ショクイン</t>
    </rPh>
    <rPh sb="84" eb="85">
      <t>トウ</t>
    </rPh>
    <rPh sb="86" eb="87">
      <t>フク</t>
    </rPh>
    <phoneticPr fontId="1"/>
  </si>
  <si>
    <t xml:space="preserve">（１）
</t>
    <phoneticPr fontId="1"/>
  </si>
  <si>
    <t>非正規職員</t>
    <rPh sb="0" eb="5">
      <t>ヒセイキショクイン</t>
    </rPh>
    <phoneticPr fontId="1"/>
  </si>
  <si>
    <t>【選択肢】</t>
    <rPh sb="1" eb="4">
      <t>センタクシ</t>
    </rPh>
    <phoneticPr fontId="1"/>
  </si>
  <si>
    <t>◎雇用形態</t>
    <rPh sb="1" eb="5">
      <t>コヨウケイタイ</t>
    </rPh>
    <phoneticPr fontId="1"/>
  </si>
  <si>
    <t>◎年齢</t>
    <rPh sb="1" eb="3">
      <t>ネンレイ</t>
    </rPh>
    <phoneticPr fontId="1"/>
  </si>
  <si>
    <t>特定施設入居者生活介護</t>
    <rPh sb="0" eb="2">
      <t>トクテイ</t>
    </rPh>
    <rPh sb="2" eb="4">
      <t>シセツ</t>
    </rPh>
    <rPh sb="4" eb="7">
      <t>ニュウキョシャ</t>
    </rPh>
    <rPh sb="7" eb="9">
      <t>セイカツ</t>
    </rPh>
    <rPh sb="9" eb="11">
      <t>カイゴ</t>
    </rPh>
    <phoneticPr fontId="1"/>
  </si>
  <si>
    <t>◎勤務年数</t>
    <rPh sb="1" eb="5">
      <t>キンムネンスウ</t>
    </rPh>
    <phoneticPr fontId="1"/>
  </si>
  <si>
    <t>１年未満</t>
    <rPh sb="1" eb="4">
      <t>ネンミマン</t>
    </rPh>
    <phoneticPr fontId="1"/>
  </si>
  <si>
    <t>１年以上３年未満</t>
    <rPh sb="1" eb="4">
      <t>ネンイジョウ</t>
    </rPh>
    <rPh sb="5" eb="6">
      <t>ネン</t>
    </rPh>
    <rPh sb="6" eb="8">
      <t>ミマン</t>
    </rPh>
    <phoneticPr fontId="1"/>
  </si>
  <si>
    <t>３年以上</t>
    <rPh sb="1" eb="4">
      <t>ネンイジョウ</t>
    </rPh>
    <phoneticPr fontId="1"/>
  </si>
  <si>
    <t>⇒　問３へお進みください</t>
    <rPh sb="2" eb="3">
      <t>トイ</t>
    </rPh>
    <rPh sb="6" eb="7">
      <t>スス</t>
    </rPh>
    <phoneticPr fontId="1"/>
  </si>
  <si>
    <t>【注】１つの調査票では、１つのサービス事業所についてのみご回答ください。</t>
    <phoneticPr fontId="1"/>
  </si>
  <si>
    <t>※「指定基準は満たしているが、有休がとりにくい」等の状況も「不足」とお考え下さい。</t>
    <phoneticPr fontId="1"/>
  </si>
  <si>
    <t>【注】４つ以上選択しています。選択するのは３つまでです。</t>
    <rPh sb="1" eb="2">
      <t>チュウ</t>
    </rPh>
    <rPh sb="5" eb="7">
      <t>イジョウ</t>
    </rPh>
    <rPh sb="7" eb="9">
      <t>センタク</t>
    </rPh>
    <phoneticPr fontId="1"/>
  </si>
  <si>
    <t>今後、人材不足の状況を克服するために、事業所として優先度の高い方策はどれですか。</t>
    <phoneticPr fontId="1"/>
  </si>
  <si>
    <t>本市は、約10年後（2035年）に要介護・要支援認定者が３万人を超えると見込まれています</t>
    <rPh sb="0" eb="2">
      <t>ホンシ</t>
    </rPh>
    <rPh sb="4" eb="5">
      <t>ヤク</t>
    </rPh>
    <rPh sb="7" eb="9">
      <t>ネンゴ</t>
    </rPh>
    <rPh sb="14" eb="15">
      <t>ネン</t>
    </rPh>
    <rPh sb="17" eb="18">
      <t>ヨウ</t>
    </rPh>
    <rPh sb="18" eb="20">
      <t>カイゴ</t>
    </rPh>
    <rPh sb="21" eb="24">
      <t>ヨウシエン</t>
    </rPh>
    <rPh sb="24" eb="26">
      <t>ニンテイ</t>
    </rPh>
    <rPh sb="26" eb="27">
      <t>シャ</t>
    </rPh>
    <rPh sb="29" eb="30">
      <t>マン</t>
    </rPh>
    <rPh sb="30" eb="31">
      <t>ニン</t>
    </rPh>
    <rPh sb="32" eb="33">
      <t>コ</t>
    </rPh>
    <rPh sb="36" eb="38">
      <t>ミコ</t>
    </rPh>
    <phoneticPr fontId="1"/>
  </si>
  <si>
    <t>（９期計画現在）。それに伴い、介護需要の増加と人材不足が見込まれます。</t>
    <phoneticPr fontId="1"/>
  </si>
  <si>
    <t xml:space="preserve"> (３)へ</t>
    <phoneticPr fontId="1"/>
  </si>
  <si>
    <t>⇒</t>
    <phoneticPr fontId="1"/>
  </si>
  <si>
    <t>⇒（５）へ</t>
    <phoneticPr fontId="1"/>
  </si>
  <si>
    <t>　（※２）需要は、現在の利用者も含めてお考えください</t>
    <phoneticPr fontId="1"/>
  </si>
  <si>
    <t>　（※１）供給は定員、ベッド数、人員体制等とお考えください。</t>
    <phoneticPr fontId="1"/>
  </si>
  <si>
    <t>【需要（※２）】は、次のどれにあてはまりますか。</t>
    <phoneticPr fontId="1"/>
  </si>
  <si>
    <t>外国人人材の活用について、どのような課題があると考えますか。</t>
    <rPh sb="0" eb="3">
      <t>ガイコクジン</t>
    </rPh>
    <rPh sb="3" eb="5">
      <t>ジンザイ</t>
    </rPh>
    <rPh sb="6" eb="8">
      <t>カツヨウ</t>
    </rPh>
    <rPh sb="18" eb="20">
      <t>カダイ</t>
    </rPh>
    <rPh sb="24" eb="25">
      <t>カンガ</t>
    </rPh>
    <phoneticPr fontId="1"/>
  </si>
  <si>
    <t>※（２）で「離職率が高い」に〇をつけた事業所に伺います。</t>
    <rPh sb="6" eb="9">
      <t>リショクリツ</t>
    </rPh>
    <rPh sb="10" eb="11">
      <t>タカ</t>
    </rPh>
    <rPh sb="19" eb="22">
      <t>ジギョウショ</t>
    </rPh>
    <rPh sb="23" eb="24">
      <t>ウカガ</t>
    </rPh>
    <phoneticPr fontId="1"/>
  </si>
  <si>
    <t>※（２）で「採用が困難」と回答した事業所に伺います。</t>
    <rPh sb="6" eb="8">
      <t>サイヨウ</t>
    </rPh>
    <rPh sb="9" eb="11">
      <t>コンナン</t>
    </rPh>
    <rPh sb="13" eb="15">
      <t>カイトウ</t>
    </rPh>
    <rPh sb="17" eb="20">
      <t>ジギョウショ</t>
    </rPh>
    <rPh sb="21" eb="22">
      <t>ウカガ</t>
    </rPh>
    <phoneticPr fontId="1"/>
  </si>
  <si>
    <t>離職者について、雇用形態、年齢、勤務年数を伺います。１人ずつご回答ください。</t>
    <rPh sb="0" eb="2">
      <t>リショク</t>
    </rPh>
    <rPh sb="2" eb="3">
      <t>シャ</t>
    </rPh>
    <rPh sb="8" eb="10">
      <t>コヨウ</t>
    </rPh>
    <rPh sb="10" eb="12">
      <t>ケイタイ</t>
    </rPh>
    <rPh sb="13" eb="15">
      <t>ネンレイ</t>
    </rPh>
    <rPh sb="16" eb="18">
      <t>キンム</t>
    </rPh>
    <rPh sb="18" eb="20">
      <t>ネンスウ</t>
    </rPh>
    <rPh sb="21" eb="22">
      <t>ウカガ</t>
    </rPh>
    <rPh sb="27" eb="28">
      <t>ニン</t>
    </rPh>
    <rPh sb="31" eb="33">
      <t>カイトウ</t>
    </rPh>
    <phoneticPr fontId="1"/>
  </si>
  <si>
    <t>（プルダウンから選択）※同一法人内での事業所間の異動は含めません。</t>
    <phoneticPr fontId="1"/>
  </si>
  <si>
    <t>過去１年間（令和６年10月１日～令和７年９月30日）の介護職員の離職者数をご記入ください。</t>
    <rPh sb="0" eb="2">
      <t>カコ</t>
    </rPh>
    <rPh sb="3" eb="5">
      <t>ネンカン</t>
    </rPh>
    <rPh sb="6" eb="8">
      <t>レイワ</t>
    </rPh>
    <rPh sb="9" eb="10">
      <t>ネン</t>
    </rPh>
    <rPh sb="12" eb="13">
      <t>ガツ</t>
    </rPh>
    <rPh sb="14" eb="15">
      <t>ニチ</t>
    </rPh>
    <rPh sb="16" eb="18">
      <t>レイワ</t>
    </rPh>
    <rPh sb="19" eb="20">
      <t>ネン</t>
    </rPh>
    <rPh sb="21" eb="22">
      <t>ガツ</t>
    </rPh>
    <rPh sb="24" eb="25">
      <t>ニチ</t>
    </rPh>
    <rPh sb="27" eb="29">
      <t>カイゴ</t>
    </rPh>
    <rPh sb="29" eb="31">
      <t>ショクイン</t>
    </rPh>
    <rPh sb="32" eb="35">
      <t>リショクシャ</t>
    </rPh>
    <rPh sb="35" eb="36">
      <t>スウ</t>
    </rPh>
    <rPh sb="38" eb="40">
      <t>キニュウ</t>
    </rPh>
    <phoneticPr fontId="1"/>
  </si>
  <si>
    <t>いない場合は０を記入してください。（数字を入力）</t>
    <phoneticPr fontId="1"/>
  </si>
  <si>
    <t>採用者について、雇用形態、年齢を伺います。１人ずつご回答ください。（プルダウンから選択）</t>
    <rPh sb="0" eb="2">
      <t>サイヨウ</t>
    </rPh>
    <rPh sb="2" eb="3">
      <t>シャ</t>
    </rPh>
    <rPh sb="8" eb="10">
      <t>コヨウ</t>
    </rPh>
    <rPh sb="10" eb="12">
      <t>ケイタイ</t>
    </rPh>
    <rPh sb="13" eb="15">
      <t>ネンレイ</t>
    </rPh>
    <rPh sb="16" eb="17">
      <t>ウカガ</t>
    </rPh>
    <rPh sb="22" eb="23">
      <t>ニン</t>
    </rPh>
    <rPh sb="26" eb="28">
      <t>カイトウ</t>
    </rPh>
    <rPh sb="41" eb="43">
      <t>センタク</t>
    </rPh>
    <phoneticPr fontId="1"/>
  </si>
  <si>
    <t>※同一法人内での事業所間の異動は含めません。</t>
    <phoneticPr fontId="1"/>
  </si>
  <si>
    <t>過去１年間（令和６年10月１日～令和７年９月30日）の介護職員の採用者数をご記入ください。</t>
    <rPh sb="0" eb="2">
      <t>カコ</t>
    </rPh>
    <rPh sb="3" eb="5">
      <t>ネンカン</t>
    </rPh>
    <rPh sb="6" eb="8">
      <t>レイワ</t>
    </rPh>
    <rPh sb="9" eb="10">
      <t>ネン</t>
    </rPh>
    <rPh sb="12" eb="13">
      <t>ガツ</t>
    </rPh>
    <rPh sb="14" eb="15">
      <t>ニチ</t>
    </rPh>
    <rPh sb="16" eb="18">
      <t>レイワ</t>
    </rPh>
    <rPh sb="19" eb="20">
      <t>ネン</t>
    </rPh>
    <rPh sb="21" eb="22">
      <t>ガツ</t>
    </rPh>
    <rPh sb="24" eb="25">
      <t>ニチ</t>
    </rPh>
    <rPh sb="27" eb="29">
      <t>カイゴ</t>
    </rPh>
    <rPh sb="29" eb="31">
      <t>ショクイン</t>
    </rPh>
    <rPh sb="32" eb="34">
      <t>サイヨウ</t>
    </rPh>
    <rPh sb="34" eb="35">
      <t>シャ</t>
    </rPh>
    <rPh sb="35" eb="36">
      <t>スウ</t>
    </rPh>
    <rPh sb="38" eb="40">
      <t>キニュウ</t>
    </rPh>
    <phoneticPr fontId="1"/>
  </si>
  <si>
    <t>※この問いは、開設から1年以上経過しており、介護職員の所属する事業所のみを対象として</t>
    <rPh sb="3" eb="4">
      <t>ト</t>
    </rPh>
    <rPh sb="7" eb="9">
      <t>カイセツ</t>
    </rPh>
    <rPh sb="12" eb="15">
      <t>ネンイジョウ</t>
    </rPh>
    <rPh sb="15" eb="17">
      <t>ケイカ</t>
    </rPh>
    <rPh sb="22" eb="24">
      <t>カイゴ</t>
    </rPh>
    <rPh sb="24" eb="26">
      <t>ショクイン</t>
    </rPh>
    <rPh sb="27" eb="29">
      <t>ショゾク</t>
    </rPh>
    <rPh sb="31" eb="34">
      <t>ジギョウショ</t>
    </rPh>
    <rPh sb="37" eb="39">
      <t>タイショウ</t>
    </rPh>
    <phoneticPr fontId="1"/>
  </si>
  <si>
    <t>います。開設から１年未満の事業所は、問３へお進みください。</t>
    <phoneticPr fontId="1"/>
  </si>
  <si>
    <t>ここでの「介護職員」とは、直接介護を行う職員を指し、訪問介護員も含みます。
資格の有無に限らず、現在主に直接介護を行っている職員が対象です。
また、賃金の支払いを受けている方に限ります。（ボランティアの方は含みません）</t>
    <phoneticPr fontId="1"/>
  </si>
  <si>
    <t>⇒問４へ</t>
    <rPh sb="1" eb="2">
      <t>トイ</t>
    </rPh>
    <phoneticPr fontId="1"/>
  </si>
  <si>
    <t>問の回答の有無</t>
    <rPh sb="0" eb="1">
      <t>トイ</t>
    </rPh>
    <rPh sb="2" eb="4">
      <t>カイトウ</t>
    </rPh>
    <rPh sb="5" eb="7">
      <t>ウム</t>
    </rPh>
    <phoneticPr fontId="1"/>
  </si>
  <si>
    <r>
      <t>介護職員が不足している理由は何ですか。あてはまるもの</t>
    </r>
    <r>
      <rPr>
        <b/>
        <u/>
        <sz val="11"/>
        <color theme="1"/>
        <rFont val="BIZ UDゴシック"/>
        <family val="3"/>
        <charset val="128"/>
      </rPr>
      <t>すべてに</t>
    </r>
    <r>
      <rPr>
        <sz val="11"/>
        <color theme="1"/>
        <rFont val="BIZ UDゴシック"/>
        <family val="3"/>
        <charset val="128"/>
      </rPr>
      <t>〇をつけてください。</t>
    </r>
    <rPh sb="0" eb="4">
      <t>カイゴショクイン</t>
    </rPh>
    <rPh sb="5" eb="7">
      <t>フソク</t>
    </rPh>
    <rPh sb="11" eb="13">
      <t>リユウ</t>
    </rPh>
    <rPh sb="14" eb="15">
      <t>ナニ</t>
    </rPh>
    <phoneticPr fontId="1"/>
  </si>
  <si>
    <r>
      <t>介護職員の採用が困難な理由は何だとお考えですか。あてはまるもの</t>
    </r>
    <r>
      <rPr>
        <b/>
        <u/>
        <sz val="11"/>
        <color theme="1"/>
        <rFont val="BIZ UDゴシック"/>
        <family val="3"/>
        <charset val="128"/>
      </rPr>
      <t>すべてに</t>
    </r>
    <r>
      <rPr>
        <sz val="11"/>
        <color theme="1"/>
        <rFont val="BIZ UDゴシック"/>
        <family val="3"/>
        <charset val="128"/>
      </rPr>
      <t>〇をつけてください。</t>
    </r>
    <phoneticPr fontId="1"/>
  </si>
  <si>
    <r>
      <t>離職率が高い理由（離職の原因）は何だとお考えですか。あてはまるもの</t>
    </r>
    <r>
      <rPr>
        <b/>
        <u/>
        <sz val="11"/>
        <color theme="1"/>
        <rFont val="BIZ UDゴシック"/>
        <family val="3"/>
        <charset val="128"/>
      </rPr>
      <t>すべてに</t>
    </r>
    <r>
      <rPr>
        <sz val="11"/>
        <color theme="1"/>
        <rFont val="BIZ UDゴシック"/>
        <family val="3"/>
        <charset val="128"/>
      </rPr>
      <t>〇をつけてください。</t>
    </r>
    <phoneticPr fontId="1"/>
  </si>
  <si>
    <r>
      <t>あてはまるものを</t>
    </r>
    <r>
      <rPr>
        <b/>
        <u/>
        <sz val="11"/>
        <color theme="1"/>
        <rFont val="BIZ UDゴシック"/>
        <family val="3"/>
        <charset val="128"/>
      </rPr>
      <t>３つまで</t>
    </r>
    <r>
      <rPr>
        <sz val="11"/>
        <color theme="1"/>
        <rFont val="BIZ UDゴシック"/>
        <family val="3"/>
        <charset val="128"/>
      </rPr>
      <t>お選びください。</t>
    </r>
    <phoneticPr fontId="1"/>
  </si>
  <si>
    <r>
      <t>あてはまるもの</t>
    </r>
    <r>
      <rPr>
        <u/>
        <sz val="11"/>
        <color theme="1"/>
        <rFont val="BIZ UDゴシック"/>
        <family val="3"/>
        <charset val="128"/>
      </rPr>
      <t>１つに</t>
    </r>
    <r>
      <rPr>
        <sz val="11"/>
        <color theme="1"/>
        <rFont val="BIZ UDゴシック"/>
        <family val="3"/>
        <charset val="128"/>
      </rPr>
      <t>〇をつけてください。（おおよその感覚でお答えいただいて構いません）</t>
    </r>
    <phoneticPr fontId="1"/>
  </si>
  <si>
    <t>介護職員を採用するにあたり、求める資格等はありますか。</t>
    <rPh sb="0" eb="2">
      <t>カイゴ</t>
    </rPh>
    <rPh sb="2" eb="4">
      <t>ショクイン</t>
    </rPh>
    <rPh sb="5" eb="7">
      <t>サイヨウ</t>
    </rPh>
    <rPh sb="14" eb="15">
      <t>モト</t>
    </rPh>
    <rPh sb="17" eb="19">
      <t>シカク</t>
    </rPh>
    <rPh sb="19" eb="20">
      <t>トウ</t>
    </rPh>
    <phoneticPr fontId="1"/>
  </si>
  <si>
    <r>
      <t>あてはまるもの</t>
    </r>
    <r>
      <rPr>
        <u/>
        <sz val="11"/>
        <color theme="1"/>
        <rFont val="BIZ UDゴシック"/>
        <family val="3"/>
        <charset val="128"/>
      </rPr>
      <t>１つに</t>
    </r>
    <r>
      <rPr>
        <sz val="11"/>
        <color theme="1"/>
        <rFont val="BIZ UDゴシック"/>
        <family val="3"/>
        <charset val="128"/>
      </rPr>
      <t>〇をつけてください。</t>
    </r>
    <phoneticPr fontId="1"/>
  </si>
  <si>
    <r>
      <t>介護職員の過不足の状況はどうですか。あてはまるもの</t>
    </r>
    <r>
      <rPr>
        <u/>
        <sz val="11"/>
        <color theme="1"/>
        <rFont val="BIZ UDゴシック"/>
        <family val="3"/>
        <charset val="128"/>
      </rPr>
      <t>１つに</t>
    </r>
    <r>
      <rPr>
        <sz val="11"/>
        <color theme="1"/>
        <rFont val="BIZ UDゴシック"/>
        <family val="3"/>
        <charset val="128"/>
      </rPr>
      <t>○をつけてください。</t>
    </r>
    <rPh sb="0" eb="4">
      <t>カイゴショクイン</t>
    </rPh>
    <rPh sb="5" eb="8">
      <t>カブソク</t>
    </rPh>
    <rPh sb="9" eb="11">
      <t>ジョウキョウ</t>
    </rPh>
    <phoneticPr fontId="1"/>
  </si>
  <si>
    <r>
      <t>あてはまるもの</t>
    </r>
    <r>
      <rPr>
        <b/>
        <u/>
        <sz val="11"/>
        <color theme="1"/>
        <rFont val="BIZ UDゴシック"/>
        <family val="3"/>
        <charset val="128"/>
      </rPr>
      <t>すべてに</t>
    </r>
    <r>
      <rPr>
        <sz val="11"/>
        <color theme="1"/>
        <rFont val="BIZ UDゴシック"/>
        <family val="3"/>
        <charset val="128"/>
      </rPr>
      <t>〇をつけてください。</t>
    </r>
    <phoneticPr fontId="1"/>
  </si>
  <si>
    <r>
      <t>あてはまるもの</t>
    </r>
    <r>
      <rPr>
        <u/>
        <sz val="11"/>
        <color theme="1"/>
        <rFont val="BIZ UDゴシック"/>
        <family val="3"/>
        <charset val="128"/>
      </rPr>
      <t>１つに</t>
    </r>
    <r>
      <rPr>
        <sz val="11"/>
        <color theme="1"/>
        <rFont val="BIZ UDゴシック"/>
        <family val="3"/>
        <charset val="128"/>
      </rPr>
      <t>〇をつけてください。　 ※非正規職員も含めて回答してください。</t>
    </r>
    <phoneticPr fontId="1"/>
  </si>
  <si>
    <r>
      <t>どのような形態での受け入れを考えていますか。あてはまるもの</t>
    </r>
    <r>
      <rPr>
        <b/>
        <u/>
        <sz val="11"/>
        <color theme="1"/>
        <rFont val="BIZ UDゴシック"/>
        <family val="3"/>
        <charset val="128"/>
      </rPr>
      <t>すべてに</t>
    </r>
    <r>
      <rPr>
        <sz val="11"/>
        <color theme="1"/>
        <rFont val="BIZ UDゴシック"/>
        <family val="3"/>
        <charset val="128"/>
      </rPr>
      <t>○をつけてください。</t>
    </r>
    <phoneticPr fontId="1"/>
  </si>
  <si>
    <r>
      <t>貴事業所は、開設から１年以上経過していますか。当てはまるもの</t>
    </r>
    <r>
      <rPr>
        <u/>
        <sz val="11"/>
        <color theme="1"/>
        <rFont val="BIZ UDゴシック"/>
        <family val="3"/>
        <charset val="128"/>
      </rPr>
      <t>１つに</t>
    </r>
    <r>
      <rPr>
        <sz val="11"/>
        <color theme="1"/>
        <rFont val="BIZ UDゴシック"/>
        <family val="3"/>
        <charset val="128"/>
      </rPr>
      <t>○をつけてください。</t>
    </r>
    <rPh sb="0" eb="1">
      <t>キ</t>
    </rPh>
    <rPh sb="1" eb="4">
      <t>ジギョウショ</t>
    </rPh>
    <rPh sb="6" eb="8">
      <t>カイセツ</t>
    </rPh>
    <rPh sb="11" eb="14">
      <t>ネンイジョウ</t>
    </rPh>
    <rPh sb="14" eb="16">
      <t>ケイカ</t>
    </rPh>
    <phoneticPr fontId="1"/>
  </si>
  <si>
    <r>
      <t>【エクセルの場合】
※回答が必須で、未入力となっている回答欄は黄色になっています。入力後、</t>
    </r>
    <r>
      <rPr>
        <sz val="11"/>
        <color rgb="FFFF0000"/>
        <rFont val="BIZ UDゴシック"/>
        <family val="3"/>
        <charset val="128"/>
      </rPr>
      <t>黄色の回答欄が残っていないかお確かめください。</t>
    </r>
    <r>
      <rPr>
        <sz val="11"/>
        <color theme="1"/>
        <rFont val="BIZ UDゴシック"/>
        <family val="3"/>
        <charset val="128"/>
      </rPr>
      <t>また、回答が不要の場合、回答欄が灰色になります。次の問いにお進みください。（回答結果によって色が変わります。</t>
    </r>
    <r>
      <rPr>
        <sz val="11"/>
        <color rgb="FFFF0000"/>
        <rFont val="BIZ UDゴシック"/>
        <family val="3"/>
        <charset val="128"/>
      </rPr>
      <t>上の問いから順番にご回答ください</t>
    </r>
    <r>
      <rPr>
        <sz val="11"/>
        <color theme="1"/>
        <rFont val="BIZ UDゴシック"/>
        <family val="3"/>
        <charset val="128"/>
      </rPr>
      <t>）
※入力したのに黄色が残ってしまっている場合、スクロールすると消える場合があります。また、もし黄色が消えなくても、未入力でなければ問題ありません。
※選択肢の１つを選ぶ問で複数選択している場合、回答欄が</t>
    </r>
    <r>
      <rPr>
        <sz val="11"/>
        <color rgb="FFFF0000"/>
        <rFont val="BIZ UDゴシック"/>
        <family val="3"/>
        <charset val="128"/>
      </rPr>
      <t>赤</t>
    </r>
    <r>
      <rPr>
        <sz val="11"/>
        <color theme="1"/>
        <rFont val="BIZ UDゴシック"/>
        <family val="3"/>
        <charset val="128"/>
      </rPr>
      <t>になります。ご確認のうえ、修正してください。
※エクセルのバージョンが古い場合、色がつかない場合があります。その場合は、説明文を見て回答が必要な箇所についてご回答くださるようお願いいたします。</t>
    </r>
    <rPh sb="6" eb="8">
      <t>バアイ</t>
    </rPh>
    <rPh sb="11" eb="13">
      <t>カイトウ</t>
    </rPh>
    <rPh sb="14" eb="16">
      <t>ヒッス</t>
    </rPh>
    <rPh sb="18" eb="21">
      <t>ミニュウリョク</t>
    </rPh>
    <rPh sb="27" eb="29">
      <t>カイトウ</t>
    </rPh>
    <rPh sb="29" eb="30">
      <t>ラン</t>
    </rPh>
    <rPh sb="31" eb="33">
      <t>キイロ</t>
    </rPh>
    <rPh sb="41" eb="44">
      <t>ニュウリョクゴ</t>
    </rPh>
    <rPh sb="45" eb="47">
      <t>キイロ</t>
    </rPh>
    <rPh sb="48" eb="50">
      <t>カイトウ</t>
    </rPh>
    <rPh sb="50" eb="51">
      <t>ラン</t>
    </rPh>
    <rPh sb="52" eb="53">
      <t>ノコ</t>
    </rPh>
    <rPh sb="60" eb="61">
      <t>タシ</t>
    </rPh>
    <rPh sb="71" eb="73">
      <t>カイトウ</t>
    </rPh>
    <rPh sb="74" eb="76">
      <t>フヨウ</t>
    </rPh>
    <rPh sb="77" eb="79">
      <t>バアイ</t>
    </rPh>
    <rPh sb="80" eb="82">
      <t>カイトウ</t>
    </rPh>
    <rPh sb="82" eb="83">
      <t>ラン</t>
    </rPh>
    <rPh sb="84" eb="86">
      <t>ハイイロ</t>
    </rPh>
    <rPh sb="92" eb="93">
      <t>ツギ</t>
    </rPh>
    <rPh sb="94" eb="95">
      <t>ト</t>
    </rPh>
    <rPh sb="98" eb="99">
      <t>スス</t>
    </rPh>
    <rPh sb="106" eb="108">
      <t>カイトウ</t>
    </rPh>
    <rPh sb="108" eb="110">
      <t>ケッカ</t>
    </rPh>
    <rPh sb="114" eb="115">
      <t>イロ</t>
    </rPh>
    <rPh sb="116" eb="117">
      <t>カ</t>
    </rPh>
    <rPh sb="122" eb="123">
      <t>ウエ</t>
    </rPh>
    <rPh sb="124" eb="125">
      <t>ト</t>
    </rPh>
    <rPh sb="128" eb="130">
      <t>ジュンバン</t>
    </rPh>
    <rPh sb="132" eb="134">
      <t>カイトウ</t>
    </rPh>
    <rPh sb="141" eb="143">
      <t>ニュウリョク</t>
    </rPh>
    <rPh sb="147" eb="149">
      <t>キイロ</t>
    </rPh>
    <rPh sb="150" eb="151">
      <t>ノコ</t>
    </rPh>
    <rPh sb="159" eb="161">
      <t>バアイ</t>
    </rPh>
    <rPh sb="170" eb="171">
      <t>キ</t>
    </rPh>
    <rPh sb="173" eb="175">
      <t>バアイ</t>
    </rPh>
    <rPh sb="186" eb="188">
      <t>キイロ</t>
    </rPh>
    <rPh sb="189" eb="190">
      <t>キ</t>
    </rPh>
    <rPh sb="196" eb="199">
      <t>ミニュウリョク</t>
    </rPh>
    <rPh sb="204" eb="206">
      <t>モンダイ</t>
    </rPh>
    <rPh sb="214" eb="217">
      <t>センタクシ</t>
    </rPh>
    <rPh sb="221" eb="222">
      <t>エラ</t>
    </rPh>
    <rPh sb="223" eb="224">
      <t>トイ</t>
    </rPh>
    <rPh sb="225" eb="229">
      <t>フクスウセンタク</t>
    </rPh>
    <rPh sb="233" eb="235">
      <t>バアイ</t>
    </rPh>
    <rPh sb="236" eb="239">
      <t>カイトウラン</t>
    </rPh>
    <rPh sb="240" eb="241">
      <t>アカ</t>
    </rPh>
    <rPh sb="248" eb="250">
      <t>カクニン</t>
    </rPh>
    <rPh sb="254" eb="256">
      <t>シュウセイ</t>
    </rPh>
    <rPh sb="276" eb="277">
      <t>フル</t>
    </rPh>
    <rPh sb="278" eb="280">
      <t>バアイ</t>
    </rPh>
    <rPh sb="281" eb="282">
      <t>イロ</t>
    </rPh>
    <rPh sb="287" eb="289">
      <t>バアイ</t>
    </rPh>
    <rPh sb="297" eb="299">
      <t>バアイ</t>
    </rPh>
    <rPh sb="301" eb="304">
      <t>セツメイブン</t>
    </rPh>
    <rPh sb="305" eb="306">
      <t>ミ</t>
    </rPh>
    <rPh sb="307" eb="309">
      <t>カイトウ</t>
    </rPh>
    <rPh sb="310" eb="312">
      <t>ヒツヨウ</t>
    </rPh>
    <rPh sb="313" eb="315">
      <t>カショ</t>
    </rPh>
    <rPh sb="320" eb="322">
      <t>カイトウ</t>
    </rPh>
    <rPh sb="329" eb="330">
      <t>ネガ</t>
    </rPh>
    <phoneticPr fontId="1"/>
  </si>
  <si>
    <t>過剰適当</t>
    <rPh sb="0" eb="4">
      <t>カジョウテキトウ</t>
    </rPh>
    <phoneticPr fontId="1"/>
  </si>
  <si>
    <r>
      <t>該当するサービス種別は何ですか。当てはまるもの</t>
    </r>
    <r>
      <rPr>
        <u/>
        <sz val="11"/>
        <color theme="1"/>
        <rFont val="BIZ UDゴシック"/>
        <family val="3"/>
        <charset val="128"/>
      </rPr>
      <t>１つに</t>
    </r>
    <r>
      <rPr>
        <sz val="11"/>
        <color theme="1"/>
        <rFont val="BIZ UDゴシック"/>
        <family val="3"/>
        <charset val="128"/>
      </rPr>
      <t>○をつけてください。</t>
    </r>
    <rPh sb="0" eb="2">
      <t>ガイトウ</t>
    </rPh>
    <rPh sb="8" eb="10">
      <t>シュベツ</t>
    </rPh>
    <rPh sb="11" eb="12">
      <t>ナン</t>
    </rPh>
    <phoneticPr fontId="1"/>
  </si>
  <si>
    <t>問２（３）</t>
    <rPh sb="0" eb="1">
      <t>トイ</t>
    </rPh>
    <phoneticPr fontId="1"/>
  </si>
  <si>
    <t>問２（４）離職者数</t>
    <rPh sb="0" eb="1">
      <t>トイ</t>
    </rPh>
    <rPh sb="5" eb="8">
      <t>リショクシャ</t>
    </rPh>
    <rPh sb="8" eb="9">
      <t>スウ</t>
    </rPh>
    <phoneticPr fontId="1"/>
  </si>
  <si>
    <t>1.大いに不足</t>
    <rPh sb="2" eb="3">
      <t>オオ</t>
    </rPh>
    <rPh sb="5" eb="7">
      <t>フソク</t>
    </rPh>
    <phoneticPr fontId="1"/>
  </si>
  <si>
    <t>2.不足</t>
    <rPh sb="2" eb="4">
      <t>フソク</t>
    </rPh>
    <phoneticPr fontId="1"/>
  </si>
  <si>
    <t>3.やや不足</t>
    <rPh sb="4" eb="6">
      <t>フソク</t>
    </rPh>
    <phoneticPr fontId="1"/>
  </si>
  <si>
    <t>4.適当</t>
    <rPh sb="2" eb="4">
      <t>テキトウ</t>
    </rPh>
    <phoneticPr fontId="1"/>
  </si>
  <si>
    <t>5.過剰</t>
    <rPh sb="2" eb="4">
      <t>カジョウ</t>
    </rPh>
    <phoneticPr fontId="1"/>
  </si>
  <si>
    <t>1.採用が困難（募集しても人が集まらない等）</t>
    <rPh sb="2" eb="4">
      <t>サイヨウ</t>
    </rPh>
    <rPh sb="5" eb="7">
      <t>コンナン</t>
    </rPh>
    <rPh sb="8" eb="10">
      <t>ボシュウ</t>
    </rPh>
    <rPh sb="13" eb="14">
      <t>ヒト</t>
    </rPh>
    <rPh sb="15" eb="16">
      <t>アツ</t>
    </rPh>
    <rPh sb="20" eb="21">
      <t>トウ</t>
    </rPh>
    <phoneticPr fontId="1"/>
  </si>
  <si>
    <t>2.離職率が高い（辞めてしまう人が多い）</t>
    <rPh sb="2" eb="5">
      <t>リショクリツ</t>
    </rPh>
    <rPh sb="6" eb="7">
      <t>タカ</t>
    </rPh>
    <rPh sb="9" eb="10">
      <t>ヤ</t>
    </rPh>
    <rPh sb="15" eb="16">
      <t>ヒト</t>
    </rPh>
    <rPh sb="17" eb="18">
      <t>オオ</t>
    </rPh>
    <phoneticPr fontId="1"/>
  </si>
  <si>
    <t>3.事業を拡大して人が足らない</t>
    <rPh sb="2" eb="4">
      <t>ジギョウ</t>
    </rPh>
    <rPh sb="5" eb="7">
      <t>カクダイ</t>
    </rPh>
    <rPh sb="9" eb="10">
      <t>ヒト</t>
    </rPh>
    <rPh sb="11" eb="12">
      <t>タ</t>
    </rPh>
    <phoneticPr fontId="1"/>
  </si>
  <si>
    <t>4.その他</t>
    <rPh sb="4" eb="5">
      <t>タ</t>
    </rPh>
    <phoneticPr fontId="1"/>
  </si>
  <si>
    <t>1.他業種に比べ賃金水準が低い</t>
    <rPh sb="2" eb="3">
      <t>タ</t>
    </rPh>
    <rPh sb="3" eb="5">
      <t>ギョウシュ</t>
    </rPh>
    <rPh sb="6" eb="7">
      <t>クラ</t>
    </rPh>
    <rPh sb="8" eb="10">
      <t>チンギン</t>
    </rPh>
    <rPh sb="10" eb="12">
      <t>スイジュン</t>
    </rPh>
    <rPh sb="13" eb="14">
      <t>ヒク</t>
    </rPh>
    <phoneticPr fontId="1"/>
  </si>
  <si>
    <t>2.資格や技術を持った人材が地域に不足している</t>
    <rPh sb="2" eb="4">
      <t>シカク</t>
    </rPh>
    <rPh sb="5" eb="7">
      <t>ギジュツ</t>
    </rPh>
    <rPh sb="8" eb="9">
      <t>モ</t>
    </rPh>
    <rPh sb="11" eb="13">
      <t>ジンザイ</t>
    </rPh>
    <rPh sb="14" eb="16">
      <t>チイキ</t>
    </rPh>
    <rPh sb="17" eb="19">
      <t>フソク</t>
    </rPh>
    <phoneticPr fontId="1"/>
  </si>
  <si>
    <t>3.同業他社との人材獲得競争が厳しい</t>
    <rPh sb="2" eb="4">
      <t>ドウギョウ</t>
    </rPh>
    <rPh sb="4" eb="6">
      <t>タシャ</t>
    </rPh>
    <rPh sb="8" eb="10">
      <t>ジンザイ</t>
    </rPh>
    <rPh sb="10" eb="12">
      <t>カクトク</t>
    </rPh>
    <rPh sb="12" eb="14">
      <t>キョウソウ</t>
    </rPh>
    <rPh sb="15" eb="16">
      <t>キビ</t>
    </rPh>
    <phoneticPr fontId="1"/>
  </si>
  <si>
    <t>4.仕事がきつい（身体的・精神的）というイメージがある</t>
    <rPh sb="2" eb="4">
      <t>シゴト</t>
    </rPh>
    <rPh sb="9" eb="12">
      <t>シンタイテキ</t>
    </rPh>
    <rPh sb="13" eb="16">
      <t>セイシンテキ</t>
    </rPh>
    <phoneticPr fontId="1"/>
  </si>
  <si>
    <t>5.雇用が不安定というイメージがある</t>
    <rPh sb="2" eb="4">
      <t>コヨウ</t>
    </rPh>
    <rPh sb="5" eb="8">
      <t>フアンテイ</t>
    </rPh>
    <phoneticPr fontId="1"/>
  </si>
  <si>
    <t>6.社会的評価が低いというイメージがある</t>
    <rPh sb="2" eb="5">
      <t>シャカイテキ</t>
    </rPh>
    <rPh sb="5" eb="7">
      <t>ヒョウカ</t>
    </rPh>
    <rPh sb="8" eb="9">
      <t>ヒク</t>
    </rPh>
    <phoneticPr fontId="1"/>
  </si>
  <si>
    <t>7.その他</t>
    <rPh sb="4" eb="5">
      <t>タ</t>
    </rPh>
    <phoneticPr fontId="1"/>
  </si>
  <si>
    <t>1.勤務時間が長い</t>
    <rPh sb="2" eb="4">
      <t>キンム</t>
    </rPh>
    <rPh sb="4" eb="6">
      <t>ジカン</t>
    </rPh>
    <rPh sb="7" eb="8">
      <t>ナガ</t>
    </rPh>
    <phoneticPr fontId="1"/>
  </si>
  <si>
    <t>2.休暇が取りにくい</t>
    <rPh sb="2" eb="4">
      <t>キュウカ</t>
    </rPh>
    <rPh sb="5" eb="6">
      <t>ト</t>
    </rPh>
    <phoneticPr fontId="1"/>
  </si>
  <si>
    <t>3.仕事がきつい(身体的・精神的)</t>
    <rPh sb="2" eb="4">
      <t>シゴト</t>
    </rPh>
    <rPh sb="9" eb="12">
      <t>シンタイテキ</t>
    </rPh>
    <rPh sb="13" eb="16">
      <t>セイシンテキ</t>
    </rPh>
    <phoneticPr fontId="1"/>
  </si>
  <si>
    <t>4.賃金が低い(業務量と見合わない)</t>
    <rPh sb="2" eb="4">
      <t>チンギン</t>
    </rPh>
    <rPh sb="5" eb="6">
      <t>ヒク</t>
    </rPh>
    <rPh sb="8" eb="11">
      <t>ギョウムリョウ</t>
    </rPh>
    <rPh sb="12" eb="14">
      <t>ミア</t>
    </rPh>
    <phoneticPr fontId="1"/>
  </si>
  <si>
    <t>5.キャリアアップの機会が不十分</t>
    <rPh sb="10" eb="12">
      <t>キカイ</t>
    </rPh>
    <rPh sb="13" eb="16">
      <t>フジュウブン</t>
    </rPh>
    <phoneticPr fontId="1"/>
  </si>
  <si>
    <t>6.社会的評価が低いと感じる</t>
    <rPh sb="2" eb="5">
      <t>シャカイテキ</t>
    </rPh>
    <rPh sb="5" eb="7">
      <t>ヒョウカ</t>
    </rPh>
    <rPh sb="8" eb="9">
      <t>ヒク</t>
    </rPh>
    <rPh sb="11" eb="12">
      <t>カン</t>
    </rPh>
    <phoneticPr fontId="1"/>
  </si>
  <si>
    <t>7.職場の人間関係</t>
    <rPh sb="2" eb="4">
      <t>ショクバ</t>
    </rPh>
    <rPh sb="5" eb="7">
      <t>ニンゲン</t>
    </rPh>
    <rPh sb="7" eb="9">
      <t>カンケイ</t>
    </rPh>
    <phoneticPr fontId="1"/>
  </si>
  <si>
    <t>8.利用者やその家族との人間関係</t>
    <rPh sb="2" eb="5">
      <t>リヨウシャ</t>
    </rPh>
    <rPh sb="8" eb="10">
      <t>カゾク</t>
    </rPh>
    <rPh sb="12" eb="14">
      <t>ニンゲン</t>
    </rPh>
    <rPh sb="14" eb="16">
      <t>カンケイ</t>
    </rPh>
    <phoneticPr fontId="1"/>
  </si>
  <si>
    <t>9.身内のケア(介護・看護・育児等)</t>
    <rPh sb="2" eb="4">
      <t>ミウチ</t>
    </rPh>
    <rPh sb="8" eb="10">
      <t>カイゴ</t>
    </rPh>
    <rPh sb="11" eb="13">
      <t>カンゴ</t>
    </rPh>
    <rPh sb="14" eb="16">
      <t>イクジ</t>
    </rPh>
    <rPh sb="16" eb="17">
      <t>トウ</t>
    </rPh>
    <phoneticPr fontId="1"/>
  </si>
  <si>
    <t>10.定年や高齢になったため</t>
    <rPh sb="3" eb="5">
      <t>テイネン</t>
    </rPh>
    <rPh sb="6" eb="8">
      <t>コウレイ</t>
    </rPh>
    <phoneticPr fontId="1"/>
  </si>
  <si>
    <t>11.その他</t>
    <rPh sb="5" eb="6">
      <t>タ</t>
    </rPh>
    <phoneticPr fontId="1"/>
  </si>
  <si>
    <t>1.職員の離職防止・定着促進</t>
    <rPh sb="2" eb="4">
      <t>ショクイン</t>
    </rPh>
    <rPh sb="5" eb="9">
      <t>リショクボウシ</t>
    </rPh>
    <rPh sb="10" eb="12">
      <t>テイチャク</t>
    </rPh>
    <rPh sb="12" eb="14">
      <t>ソクシン</t>
    </rPh>
    <phoneticPr fontId="1"/>
  </si>
  <si>
    <t>2.若手職員の新規採用</t>
    <rPh sb="2" eb="4">
      <t>ワカテ</t>
    </rPh>
    <rPh sb="4" eb="6">
      <t>ショクイン</t>
    </rPh>
    <rPh sb="7" eb="11">
      <t>シンキサイヨウ</t>
    </rPh>
    <phoneticPr fontId="1"/>
  </si>
  <si>
    <t>3.高齢者（アクティブシニア層）の活用</t>
    <rPh sb="2" eb="5">
      <t>コウレイシャ</t>
    </rPh>
    <rPh sb="14" eb="15">
      <t>ソウ</t>
    </rPh>
    <rPh sb="17" eb="19">
      <t>カツヨウ</t>
    </rPh>
    <phoneticPr fontId="1"/>
  </si>
  <si>
    <t>4.介助助手や未経験者の活用</t>
    <rPh sb="2" eb="4">
      <t>カイジョ</t>
    </rPh>
    <rPh sb="4" eb="6">
      <t>ジョシュ</t>
    </rPh>
    <rPh sb="7" eb="11">
      <t>ミケイケンシャ</t>
    </rPh>
    <rPh sb="12" eb="14">
      <t>カツヨウ</t>
    </rPh>
    <phoneticPr fontId="1"/>
  </si>
  <si>
    <t>5.外国人労働者の活用</t>
    <rPh sb="2" eb="8">
      <t>ガイコクジンロウドウシャ</t>
    </rPh>
    <rPh sb="9" eb="11">
      <t>カツヨウ</t>
    </rPh>
    <phoneticPr fontId="1"/>
  </si>
  <si>
    <t>6.介護業界のイメージアップ</t>
    <rPh sb="2" eb="6">
      <t>カイゴギョウカイ</t>
    </rPh>
    <phoneticPr fontId="1"/>
  </si>
  <si>
    <t>7.若い世代への介護の仕事のＰＲ</t>
    <rPh sb="2" eb="3">
      <t>ワカ</t>
    </rPh>
    <rPh sb="4" eb="6">
      <t>セダイ</t>
    </rPh>
    <rPh sb="8" eb="10">
      <t>カイゴ</t>
    </rPh>
    <rPh sb="11" eb="13">
      <t>シゴト</t>
    </rPh>
    <phoneticPr fontId="1"/>
  </si>
  <si>
    <t>8.介護ロボットやＩＣＴの導入による職員の負担軽減</t>
    <rPh sb="2" eb="4">
      <t>カイゴ</t>
    </rPh>
    <rPh sb="13" eb="15">
      <t>ドウニュウ</t>
    </rPh>
    <rPh sb="18" eb="20">
      <t>ショクイン</t>
    </rPh>
    <rPh sb="21" eb="23">
      <t>フタン</t>
    </rPh>
    <rPh sb="23" eb="25">
      <t>ケイゲン</t>
    </rPh>
    <phoneticPr fontId="1"/>
  </si>
  <si>
    <t>9.業務の効率化や生産性向上</t>
    <rPh sb="2" eb="4">
      <t>ギョウム</t>
    </rPh>
    <rPh sb="5" eb="8">
      <t>コウリツカ</t>
    </rPh>
    <rPh sb="9" eb="14">
      <t>セイサンセイコウジョウ</t>
    </rPh>
    <phoneticPr fontId="1"/>
  </si>
  <si>
    <t>1.需要が供給を大きく上回る（待機やお断りをせざるを得ない利用希望者の方が多い）</t>
    <rPh sb="2" eb="4">
      <t>ジュヨウ</t>
    </rPh>
    <rPh sb="5" eb="7">
      <t>キョウキュウ</t>
    </rPh>
    <rPh sb="8" eb="9">
      <t>オオ</t>
    </rPh>
    <rPh sb="11" eb="12">
      <t>ウエ</t>
    </rPh>
    <rPh sb="12" eb="13">
      <t>マワ</t>
    </rPh>
    <rPh sb="15" eb="17">
      <t>タイキ</t>
    </rPh>
    <rPh sb="19" eb="20">
      <t>コトワ</t>
    </rPh>
    <rPh sb="26" eb="27">
      <t>エ</t>
    </rPh>
    <rPh sb="29" eb="31">
      <t>リヨウ</t>
    </rPh>
    <rPh sb="31" eb="34">
      <t>キボウシャ</t>
    </rPh>
    <rPh sb="35" eb="36">
      <t>カタ</t>
    </rPh>
    <rPh sb="37" eb="38">
      <t>オオ</t>
    </rPh>
    <phoneticPr fontId="1"/>
  </si>
  <si>
    <t>2.需要が供給をやや上回る（待機やお断りをせざるを得ない利用希望者の方がいる）</t>
    <rPh sb="2" eb="4">
      <t>ジュヨウ</t>
    </rPh>
    <rPh sb="5" eb="7">
      <t>キョウキュウ</t>
    </rPh>
    <rPh sb="10" eb="11">
      <t>ウエ</t>
    </rPh>
    <rPh sb="11" eb="12">
      <t>マワ</t>
    </rPh>
    <rPh sb="14" eb="16">
      <t>タイキ</t>
    </rPh>
    <rPh sb="18" eb="19">
      <t>コトワ</t>
    </rPh>
    <rPh sb="25" eb="26">
      <t>エ</t>
    </rPh>
    <rPh sb="28" eb="30">
      <t>リヨウ</t>
    </rPh>
    <rPh sb="30" eb="33">
      <t>キボウシャ</t>
    </rPh>
    <rPh sb="34" eb="35">
      <t>カタ</t>
    </rPh>
    <phoneticPr fontId="1"/>
  </si>
  <si>
    <t>3.需要が均衡</t>
    <rPh sb="2" eb="4">
      <t>ジュヨウ</t>
    </rPh>
    <rPh sb="5" eb="7">
      <t>キンコウ</t>
    </rPh>
    <phoneticPr fontId="1"/>
  </si>
  <si>
    <t>4.需要が供給をやや下回る（利用者が事業所の受け入れ可能人数より若干少ない）</t>
    <rPh sb="2" eb="4">
      <t>ジュヨウ</t>
    </rPh>
    <rPh sb="5" eb="7">
      <t>キョウキュウ</t>
    </rPh>
    <rPh sb="10" eb="12">
      <t>シタマワ</t>
    </rPh>
    <rPh sb="14" eb="17">
      <t>リヨウシャ</t>
    </rPh>
    <rPh sb="18" eb="21">
      <t>ジギョウショ</t>
    </rPh>
    <rPh sb="22" eb="23">
      <t>ウ</t>
    </rPh>
    <rPh sb="24" eb="25">
      <t>イ</t>
    </rPh>
    <rPh sb="26" eb="28">
      <t>カノウ</t>
    </rPh>
    <rPh sb="28" eb="30">
      <t>ニンズウ</t>
    </rPh>
    <rPh sb="32" eb="34">
      <t>ジャッカン</t>
    </rPh>
    <rPh sb="34" eb="35">
      <t>スク</t>
    </rPh>
    <phoneticPr fontId="1"/>
  </si>
  <si>
    <t>5.需要が供給を大きく下回る（利用者が事業所の受け入れ可能人数より少ない）</t>
    <rPh sb="2" eb="4">
      <t>ジュヨウ</t>
    </rPh>
    <rPh sb="5" eb="7">
      <t>キョウキュウ</t>
    </rPh>
    <rPh sb="8" eb="9">
      <t>オオ</t>
    </rPh>
    <rPh sb="11" eb="13">
      <t>シタマワ</t>
    </rPh>
    <rPh sb="15" eb="18">
      <t>リヨウシャ</t>
    </rPh>
    <rPh sb="19" eb="22">
      <t>ジギョウショ</t>
    </rPh>
    <rPh sb="23" eb="24">
      <t>ウ</t>
    </rPh>
    <rPh sb="25" eb="26">
      <t>イ</t>
    </rPh>
    <rPh sb="27" eb="29">
      <t>カノウ</t>
    </rPh>
    <rPh sb="29" eb="31">
      <t>ニンズウ</t>
    </rPh>
    <rPh sb="33" eb="34">
      <t>スク</t>
    </rPh>
    <phoneticPr fontId="1"/>
  </si>
  <si>
    <t>1.活用する予定である</t>
    <rPh sb="2" eb="4">
      <t>カツヨウ</t>
    </rPh>
    <rPh sb="6" eb="8">
      <t>ヨテイ</t>
    </rPh>
    <phoneticPr fontId="1"/>
  </si>
  <si>
    <t>2.活用を検討している</t>
    <rPh sb="2" eb="4">
      <t>カツヨウ</t>
    </rPh>
    <rPh sb="5" eb="7">
      <t>ケントウ</t>
    </rPh>
    <phoneticPr fontId="1"/>
  </si>
  <si>
    <t>3.関心はあるが検討はしていない</t>
    <rPh sb="2" eb="4">
      <t>カンシン</t>
    </rPh>
    <rPh sb="8" eb="10">
      <t>ケントウ</t>
    </rPh>
    <phoneticPr fontId="1"/>
  </si>
  <si>
    <t>4.活用する予定はない</t>
    <rPh sb="2" eb="4">
      <t>カツヨウ</t>
    </rPh>
    <rPh sb="6" eb="8">
      <t>ヨテイ</t>
    </rPh>
    <phoneticPr fontId="1"/>
  </si>
  <si>
    <t>1.ＥＰＡ（経済連携協定）による受け入れ</t>
    <rPh sb="6" eb="12">
      <t>ケイザイレンケイキョウテイ</t>
    </rPh>
    <rPh sb="16" eb="17">
      <t>ウ</t>
    </rPh>
    <rPh sb="18" eb="19">
      <t>イ</t>
    </rPh>
    <phoneticPr fontId="1"/>
  </si>
  <si>
    <t>2.外国人技能実習制度による受け入れ</t>
    <rPh sb="2" eb="5">
      <t>ガイコクジン</t>
    </rPh>
    <rPh sb="5" eb="7">
      <t>ギノウ</t>
    </rPh>
    <rPh sb="7" eb="9">
      <t>ジッシュウ</t>
    </rPh>
    <rPh sb="9" eb="11">
      <t>セイド</t>
    </rPh>
    <rPh sb="14" eb="15">
      <t>ウ</t>
    </rPh>
    <rPh sb="16" eb="17">
      <t>イ</t>
    </rPh>
    <phoneticPr fontId="1"/>
  </si>
  <si>
    <t>3.「介護」の在留資格取得者</t>
    <rPh sb="3" eb="5">
      <t>カイゴ</t>
    </rPh>
    <rPh sb="7" eb="9">
      <t>ザイリュウ</t>
    </rPh>
    <rPh sb="9" eb="11">
      <t>シカク</t>
    </rPh>
    <rPh sb="11" eb="14">
      <t>シュトクシャ</t>
    </rPh>
    <phoneticPr fontId="1"/>
  </si>
  <si>
    <t>4.「特定技能１号」の在留資格取得者</t>
    <rPh sb="3" eb="5">
      <t>トクテイ</t>
    </rPh>
    <rPh sb="5" eb="7">
      <t>ギノウ</t>
    </rPh>
    <rPh sb="8" eb="9">
      <t>ゴウ</t>
    </rPh>
    <rPh sb="11" eb="13">
      <t>ザイリュウ</t>
    </rPh>
    <rPh sb="13" eb="15">
      <t>シカク</t>
    </rPh>
    <rPh sb="15" eb="17">
      <t>シュトク</t>
    </rPh>
    <rPh sb="17" eb="18">
      <t>シャ</t>
    </rPh>
    <phoneticPr fontId="1"/>
  </si>
  <si>
    <t>5.育成就労制度による受け入れ（予定）</t>
    <rPh sb="2" eb="4">
      <t>イクセイ</t>
    </rPh>
    <rPh sb="4" eb="6">
      <t>シュウロウ</t>
    </rPh>
    <rPh sb="6" eb="8">
      <t>セイド</t>
    </rPh>
    <rPh sb="11" eb="12">
      <t>ウ</t>
    </rPh>
    <rPh sb="13" eb="14">
      <t>イ</t>
    </rPh>
    <rPh sb="16" eb="18">
      <t>ヨテイ</t>
    </rPh>
    <phoneticPr fontId="1"/>
  </si>
  <si>
    <t>1.職員との意思疎通が難しい</t>
    <rPh sb="2" eb="4">
      <t>ショクイン</t>
    </rPh>
    <rPh sb="6" eb="10">
      <t>イシソツウ</t>
    </rPh>
    <rPh sb="11" eb="12">
      <t>ムズカ</t>
    </rPh>
    <phoneticPr fontId="1"/>
  </si>
  <si>
    <t>2.利用者・家族との意思疎通が難しい</t>
    <rPh sb="2" eb="5">
      <t>リヨウシャ</t>
    </rPh>
    <rPh sb="6" eb="8">
      <t>カゾク</t>
    </rPh>
    <rPh sb="10" eb="14">
      <t>イシソツウ</t>
    </rPh>
    <rPh sb="15" eb="16">
      <t>ムズカ</t>
    </rPh>
    <phoneticPr fontId="1"/>
  </si>
  <si>
    <t>3.介護記録等の書類作成に課題がある</t>
    <rPh sb="2" eb="4">
      <t>カイゴ</t>
    </rPh>
    <rPh sb="4" eb="6">
      <t>キロク</t>
    </rPh>
    <rPh sb="6" eb="7">
      <t>トウ</t>
    </rPh>
    <rPh sb="8" eb="10">
      <t>ショルイ</t>
    </rPh>
    <rPh sb="10" eb="12">
      <t>サクセイ</t>
    </rPh>
    <rPh sb="13" eb="15">
      <t>カダイ</t>
    </rPh>
    <phoneticPr fontId="1"/>
  </si>
  <si>
    <t>4.文化や生活習慣等の違いから仕事に支障がある</t>
    <rPh sb="2" eb="4">
      <t>ブンカ</t>
    </rPh>
    <rPh sb="5" eb="9">
      <t>セイカツシュウカン</t>
    </rPh>
    <rPh sb="9" eb="10">
      <t>トウ</t>
    </rPh>
    <rPh sb="11" eb="12">
      <t>チガ</t>
    </rPh>
    <rPh sb="15" eb="17">
      <t>シゴト</t>
    </rPh>
    <rPh sb="18" eb="20">
      <t>シショウ</t>
    </rPh>
    <phoneticPr fontId="1"/>
  </si>
  <si>
    <t>5.日本語習得や専門技術にかかる研修費用の負担が大きい</t>
    <rPh sb="2" eb="5">
      <t>ニホンゴ</t>
    </rPh>
    <rPh sb="5" eb="7">
      <t>シュウトク</t>
    </rPh>
    <rPh sb="8" eb="10">
      <t>センモン</t>
    </rPh>
    <rPh sb="10" eb="12">
      <t>ギジュツ</t>
    </rPh>
    <rPh sb="16" eb="18">
      <t>ケンシュウ</t>
    </rPh>
    <rPh sb="18" eb="20">
      <t>ヒヨウ</t>
    </rPh>
    <rPh sb="21" eb="23">
      <t>フタン</t>
    </rPh>
    <rPh sb="24" eb="25">
      <t>オオ</t>
    </rPh>
    <phoneticPr fontId="1"/>
  </si>
  <si>
    <t>6.ＯＪＴ（職場内研修）を担当する職員の負担が大きい</t>
    <rPh sb="6" eb="8">
      <t>ショクバ</t>
    </rPh>
    <rPh sb="8" eb="9">
      <t>ナイ</t>
    </rPh>
    <rPh sb="9" eb="11">
      <t>ケンシュウ</t>
    </rPh>
    <rPh sb="13" eb="15">
      <t>タントウ</t>
    </rPh>
    <rPh sb="17" eb="19">
      <t>ショクイン</t>
    </rPh>
    <rPh sb="20" eb="22">
      <t>フタン</t>
    </rPh>
    <rPh sb="23" eb="24">
      <t>オオ</t>
    </rPh>
    <phoneticPr fontId="1"/>
  </si>
  <si>
    <t>7.住宅確保や福利厚生面などの費用負担がかかる</t>
    <rPh sb="2" eb="4">
      <t>ジュウタク</t>
    </rPh>
    <rPh sb="4" eb="6">
      <t>カクホ</t>
    </rPh>
    <rPh sb="7" eb="9">
      <t>フクリ</t>
    </rPh>
    <rPh sb="9" eb="11">
      <t>コウセイ</t>
    </rPh>
    <rPh sb="11" eb="12">
      <t>メン</t>
    </rPh>
    <rPh sb="15" eb="17">
      <t>ヒヨウ</t>
    </rPh>
    <rPh sb="17" eb="19">
      <t>フタン</t>
    </rPh>
    <phoneticPr fontId="1"/>
  </si>
  <si>
    <t>8.長期的な雇用の面で不安がある</t>
    <rPh sb="2" eb="5">
      <t>チョウキテキ</t>
    </rPh>
    <rPh sb="6" eb="8">
      <t>コヨウ</t>
    </rPh>
    <rPh sb="9" eb="10">
      <t>メン</t>
    </rPh>
    <rPh sb="11" eb="13">
      <t>フアン</t>
    </rPh>
    <phoneticPr fontId="1"/>
  </si>
  <si>
    <t>9.様々な手続きがあるため、実際の採用までに時間がかかる</t>
    <rPh sb="2" eb="4">
      <t>サマザマ</t>
    </rPh>
    <rPh sb="5" eb="7">
      <t>テツヅ</t>
    </rPh>
    <rPh sb="14" eb="16">
      <t>ジッサイ</t>
    </rPh>
    <rPh sb="17" eb="19">
      <t>サイヨウ</t>
    </rPh>
    <rPh sb="22" eb="24">
      <t>ジカン</t>
    </rPh>
    <phoneticPr fontId="1"/>
  </si>
  <si>
    <t>10.受け入れ制度が複雑で分かりにくい</t>
    <rPh sb="3" eb="4">
      <t>ウ</t>
    </rPh>
    <rPh sb="5" eb="6">
      <t>イ</t>
    </rPh>
    <rPh sb="7" eb="9">
      <t>セイド</t>
    </rPh>
    <rPh sb="10" eb="12">
      <t>フクザツ</t>
    </rPh>
    <rPh sb="13" eb="14">
      <t>ワ</t>
    </rPh>
    <phoneticPr fontId="1"/>
  </si>
  <si>
    <t>令和７年（2025年）10月１日時点の状況について、</t>
    <rPh sb="0" eb="2">
      <t>レイワ</t>
    </rPh>
    <rPh sb="3" eb="4">
      <t>ネン</t>
    </rPh>
    <rPh sb="9" eb="10">
      <t>ネン</t>
    </rPh>
    <rPh sb="13" eb="14">
      <t>ガツ</t>
    </rPh>
    <rPh sb="15" eb="16">
      <t>ニチ</t>
    </rPh>
    <rPh sb="16" eb="18">
      <t>ジテン</t>
    </rPh>
    <rPh sb="19" eb="21">
      <t>ジョウキョウ</t>
    </rPh>
    <phoneticPr fontId="1"/>
  </si>
  <si>
    <t>　の中にご回答ください。</t>
    <rPh sb="2" eb="3">
      <t>ナカ</t>
    </rPh>
    <phoneticPr fontId="1"/>
  </si>
  <si>
    <t>事業所番号</t>
    <rPh sb="0" eb="5">
      <t>ジギョウショバンゴウ</t>
    </rPh>
    <phoneticPr fontId="1"/>
  </si>
  <si>
    <t>事業所の名称</t>
    <phoneticPr fontId="1"/>
  </si>
  <si>
    <t>問１（１）事業所番号</t>
    <rPh sb="0" eb="1">
      <t>トイ</t>
    </rPh>
    <rPh sb="8" eb="10">
      <t>バンゴウ</t>
    </rPh>
    <phoneticPr fontId="1"/>
  </si>
  <si>
    <t>介護職員(※1)の総数（数字を入力。いない場合は０）外国人雇用も含めてご回答ください。</t>
    <rPh sb="0" eb="2">
      <t>カイゴ</t>
    </rPh>
    <rPh sb="2" eb="4">
      <t>ショクイン</t>
    </rPh>
    <rPh sb="9" eb="11">
      <t>ソウスウ</t>
    </rPh>
    <rPh sb="12" eb="14">
      <t>スウジ</t>
    </rPh>
    <rPh sb="15" eb="17">
      <t>ニュウリョク</t>
    </rPh>
    <rPh sb="21" eb="23">
      <t>バアイ</t>
    </rPh>
    <phoneticPr fontId="1"/>
  </si>
  <si>
    <t xml:space="preserve">貴事業所が受けられる利用者の数【供給（※１）】に対して、貴事業所の利用を希望する人の数
</t>
    <rPh sb="0" eb="1">
      <t>キ</t>
    </rPh>
    <rPh sb="1" eb="4">
      <t>ジギョウショ</t>
    </rPh>
    <rPh sb="5" eb="6">
      <t>ウ</t>
    </rPh>
    <rPh sb="10" eb="13">
      <t>リヨウシャ</t>
    </rPh>
    <rPh sb="14" eb="15">
      <t>カズ</t>
    </rPh>
    <rPh sb="16" eb="18">
      <t>キョウキュウ</t>
    </rPh>
    <rPh sb="24" eb="25">
      <t>タイ</t>
    </rPh>
    <rPh sb="28" eb="29">
      <t>キ</t>
    </rPh>
    <rPh sb="29" eb="32">
      <t>ジギョウショ</t>
    </rPh>
    <rPh sb="33" eb="35">
      <t>リヨウ</t>
    </rPh>
    <rPh sb="36" eb="38">
      <t>キボウ</t>
    </rPh>
    <rPh sb="40" eb="41">
      <t>ヒト</t>
    </rPh>
    <rPh sb="42" eb="43">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</si>
</sst>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1"/>
      <color theme="1"/>
      <name val="BIZ UDゴシック"/>
      <family val="3"/>
      <charset val="128"/>
    </font>
    <font>
      <sz val="16"/>
      <color theme="1"/>
      <name val="BIZ UDゴシック"/>
      <family val="3"/>
      <charset val="128"/>
    </font>
    <font>
      <sz val="9"/>
      <color theme="1"/>
      <name val="BIZ UDゴシック"/>
      <family val="3"/>
      <charset val="128"/>
    </font>
    <font>
      <sz val="11"/>
      <color rgb="FFFF0000"/>
      <name val="BIZ UDゴシック"/>
      <family val="3"/>
      <charset val="128"/>
    </font>
    <font>
      <u/>
      <sz val="11"/>
      <color theme="1"/>
      <name val="BIZ UDゴシック"/>
      <family val="3"/>
      <charset val="128"/>
    </font>
    <font>
      <b/>
      <u/>
      <sz val="11"/>
      <color theme="1"/>
      <name val="BIZ UDゴシック"/>
      <family val="3"/>
      <charset val="128"/>
    </font>
    <font>
      <sz val="11"/>
      <color theme="1"/>
      <name val="BIZ UDPゴシック"/>
      <family val="3"/>
      <charset val="128"/>
    </font>
    <font>
      <u/>
      <sz val="11"/>
      <color theme="10"/>
      <name val="Yu Gothic"/>
      <family val="2"/>
      <scheme val="minor"/>
    </font>
    <font>
      <b/>
      <sz val="11"/>
      <color theme="1"/>
      <name val="BIZ UDゴシック"/>
      <family val="3"/>
      <charset val="128"/>
    </font>
    <font>
      <sz val="12"/>
      <color theme="1"/>
      <name val="BIZ UD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97">
    <xf numFmtId="0" fontId="0" fillId="0" borderId="0" xfId="0"/>
    <xf numFmtId="0" fontId="2" fillId="4" borderId="0" xfId="0" applyFont="1" applyFill="1" applyAlignment="1" applyProtection="1">
      <alignment horizontal="left" vertical="center"/>
    </xf>
    <xf numFmtId="0" fontId="2" fillId="0" borderId="0" xfId="0" applyFont="1" applyAlignment="1" applyProtection="1">
      <alignment vertical="center"/>
    </xf>
    <xf numFmtId="0" fontId="2" fillId="4" borderId="0" xfId="0" applyFont="1" applyFill="1" applyBorder="1" applyAlignment="1" applyProtection="1">
      <alignment vertical="center"/>
    </xf>
    <xf numFmtId="0" fontId="2" fillId="4" borderId="0" xfId="0" applyFont="1" applyFill="1" applyBorder="1" applyAlignment="1" applyProtection="1">
      <alignment vertical="center" shrinkToFit="1"/>
    </xf>
    <xf numFmtId="0" fontId="2" fillId="4" borderId="0" xfId="0" applyFont="1" applyFill="1" applyAlignment="1" applyProtection="1">
      <alignment horizontal="left" vertical="center" indent="1"/>
    </xf>
    <xf numFmtId="0" fontId="2" fillId="0" borderId="0" xfId="0" applyFont="1" applyBorder="1" applyAlignment="1" applyProtection="1">
      <alignment vertical="center"/>
    </xf>
    <xf numFmtId="0" fontId="2" fillId="4" borderId="15" xfId="0" applyFont="1" applyFill="1" applyBorder="1" applyAlignment="1" applyProtection="1">
      <alignment horizontal="center" vertical="center"/>
    </xf>
    <xf numFmtId="49" fontId="2" fillId="4" borderId="0" xfId="0" quotePrefix="1" applyNumberFormat="1" applyFont="1" applyFill="1" applyBorder="1" applyAlignment="1" applyProtection="1">
      <alignment horizontal="left" vertical="center"/>
    </xf>
    <xf numFmtId="49" fontId="2" fillId="4" borderId="0" xfId="0" quotePrefix="1" applyNumberFormat="1" applyFont="1" applyFill="1" applyBorder="1" applyAlignment="1" applyProtection="1">
      <alignment vertical="center"/>
    </xf>
    <xf numFmtId="0" fontId="2" fillId="4" borderId="0" xfId="0" applyFont="1" applyFill="1" applyAlignment="1" applyProtection="1">
      <alignment horizontal="right" vertical="center"/>
    </xf>
    <xf numFmtId="0" fontId="0" fillId="0" borderId="0" xfId="0" applyFill="1"/>
    <xf numFmtId="0" fontId="2" fillId="4" borderId="0" xfId="0" applyFont="1" applyFill="1" applyBorder="1" applyAlignment="1" applyProtection="1">
      <alignment horizontal="center" vertical="center" wrapText="1"/>
    </xf>
    <xf numFmtId="49" fontId="2" fillId="4" borderId="0" xfId="0" quotePrefix="1" applyNumberFormat="1" applyFont="1" applyFill="1" applyAlignment="1" applyProtection="1">
      <alignment horizontal="righ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49" fontId="4" fillId="4" borderId="0" xfId="0" applyNumberFormat="1" applyFont="1" applyFill="1" applyAlignment="1" applyProtection="1">
      <alignment vertical="center" wrapText="1"/>
    </xf>
    <xf numFmtId="49" fontId="2" fillId="4" borderId="0" xfId="0" applyNumberFormat="1" applyFont="1" applyFill="1" applyAlignment="1" applyProtection="1">
      <alignment horizontal="left" vertical="center"/>
    </xf>
    <xf numFmtId="0" fontId="2" fillId="0" borderId="0" xfId="0" applyFont="1" applyAlignment="1" applyProtection="1">
      <alignment horizontal="left" vertical="center"/>
    </xf>
    <xf numFmtId="0" fontId="2" fillId="4" borderId="0" xfId="0" applyFont="1" applyFill="1" applyBorder="1" applyAlignment="1" applyProtection="1">
      <alignment horizontal="right" vertical="center"/>
    </xf>
    <xf numFmtId="0" fontId="2" fillId="4" borderId="0" xfId="0" applyFont="1" applyFill="1" applyAlignment="1" applyProtection="1">
      <alignment horizontal="left" vertical="center" wrapText="1"/>
    </xf>
    <xf numFmtId="49" fontId="2" fillId="4" borderId="0" xfId="0" applyNumberFormat="1" applyFont="1" applyFill="1" applyBorder="1" applyAlignment="1" applyProtection="1">
      <alignment horizontal="left" vertical="center"/>
    </xf>
    <xf numFmtId="49" fontId="2" fillId="4" borderId="0" xfId="0" applyNumberFormat="1" applyFont="1" applyFill="1" applyAlignment="1" applyProtection="1">
      <alignment horizontal="left" vertical="center" wrapText="1"/>
    </xf>
    <xf numFmtId="0" fontId="5" fillId="4" borderId="0" xfId="0" applyFont="1" applyFill="1" applyAlignment="1" applyProtection="1">
      <alignment vertical="center"/>
    </xf>
    <xf numFmtId="0" fontId="2" fillId="4" borderId="0" xfId="0" quotePrefix="1" applyFont="1" applyFill="1" applyAlignment="1" applyProtection="1">
      <alignment horizontal="left" vertical="center"/>
    </xf>
    <xf numFmtId="0" fontId="10" fillId="4" borderId="0" xfId="0" applyFont="1" applyFill="1" applyAlignment="1" applyProtection="1">
      <alignment vertical="center"/>
    </xf>
    <xf numFmtId="0" fontId="11" fillId="4" borderId="0" xfId="0" applyFont="1" applyFill="1" applyBorder="1" applyAlignment="1" applyProtection="1">
      <alignment vertical="center"/>
    </xf>
    <xf numFmtId="0" fontId="6" fillId="4" borderId="0" xfId="0" applyFont="1" applyFill="1" applyAlignment="1" applyProtection="1">
      <alignment vertical="center"/>
    </xf>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left" vertical="center" wrapText="1"/>
    </xf>
    <xf numFmtId="0" fontId="2" fillId="4" borderId="0" xfId="0" applyFont="1" applyFill="1" applyAlignment="1" applyProtection="1">
      <alignment vertical="top"/>
    </xf>
    <xf numFmtId="49" fontId="2" fillId="4" borderId="0" xfId="0" quotePrefix="1" applyNumberFormat="1"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0" xfId="0" applyFont="1" applyFill="1" applyBorder="1" applyAlignment="1" applyProtection="1">
      <alignment horizontal="left" vertical="top" wrapText="1"/>
    </xf>
    <xf numFmtId="0" fontId="2" fillId="0" borderId="0" xfId="0" applyFont="1" applyAlignment="1" applyProtection="1">
      <alignment vertical="top"/>
    </xf>
    <xf numFmtId="0" fontId="2" fillId="4" borderId="0" xfId="0" applyFont="1" applyFill="1" applyBorder="1" applyAlignment="1" applyProtection="1">
      <alignment horizontal="left"/>
    </xf>
    <xf numFmtId="0" fontId="6" fillId="4" borderId="0" xfId="0" applyFont="1" applyFill="1" applyBorder="1" applyAlignment="1" applyProtection="1">
      <alignment vertical="center"/>
    </xf>
    <xf numFmtId="0" fontId="2" fillId="4" borderId="0" xfId="0" applyFont="1" applyFill="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horizontal="left" vertical="center"/>
    </xf>
    <xf numFmtId="49" fontId="2" fillId="4" borderId="0" xfId="0" quotePrefix="1" applyNumberFormat="1" applyFont="1" applyFill="1" applyBorder="1" applyAlignment="1" applyProtection="1">
      <alignment horizontal="right" vertical="center"/>
    </xf>
    <xf numFmtId="49" fontId="2" fillId="4" borderId="0" xfId="0" applyNumberFormat="1" applyFont="1" applyFill="1" applyAlignment="1" applyProtection="1">
      <alignment vertical="center" wrapText="1"/>
    </xf>
    <xf numFmtId="0" fontId="2" fillId="4" borderId="0" xfId="0" applyFont="1" applyFill="1" applyAlignment="1" applyProtection="1">
      <alignment vertical="center" wrapText="1"/>
    </xf>
    <xf numFmtId="49" fontId="2" fillId="4" borderId="0" xfId="0" quotePrefix="1" applyNumberFormat="1" applyFont="1" applyFill="1" applyAlignment="1" applyProtection="1">
      <alignment horizontal="left" vertical="center"/>
    </xf>
    <xf numFmtId="0" fontId="2" fillId="4" borderId="0" xfId="0" applyFont="1" applyFill="1" applyAlignment="1" applyProtection="1">
      <alignment horizontal="center" vertical="center"/>
    </xf>
    <xf numFmtId="0" fontId="2" fillId="5" borderId="0" xfId="0" applyFont="1" applyFill="1" applyAlignment="1" applyProtection="1">
      <alignment vertical="center"/>
    </xf>
    <xf numFmtId="0" fontId="5" fillId="4" borderId="0" xfId="0" applyFont="1" applyFill="1" applyBorder="1" applyAlignment="1" applyProtection="1">
      <alignment horizontal="left" vertical="center"/>
    </xf>
    <xf numFmtId="0" fontId="8" fillId="4" borderId="0" xfId="0" applyFont="1" applyFill="1" applyBorder="1" applyAlignment="1" applyProtection="1">
      <alignment vertical="center"/>
    </xf>
    <xf numFmtId="0" fontId="2" fillId="6" borderId="16" xfId="0" applyFont="1" applyFill="1" applyBorder="1" applyAlignment="1" applyProtection="1">
      <alignment vertical="center"/>
    </xf>
    <xf numFmtId="0" fontId="8" fillId="6" borderId="20" xfId="0" applyFont="1" applyFill="1" applyBorder="1" applyAlignment="1" applyProtection="1">
      <alignment horizontal="center" vertical="center" wrapText="1"/>
      <protection locked="0"/>
    </xf>
    <xf numFmtId="0" fontId="8" fillId="6" borderId="21"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center" vertical="center" wrapText="1"/>
      <protection locked="0"/>
    </xf>
    <xf numFmtId="0" fontId="2" fillId="6" borderId="20" xfId="0" applyFont="1" applyFill="1" applyBorder="1" applyAlignment="1" applyProtection="1">
      <alignment horizontal="center" vertical="center"/>
      <protection locked="0"/>
    </xf>
    <xf numFmtId="0" fontId="2" fillId="6" borderId="22"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4" borderId="0" xfId="0" applyFont="1" applyFill="1" applyAlignment="1">
      <alignment vertical="center"/>
    </xf>
    <xf numFmtId="49" fontId="2" fillId="4" borderId="0" xfId="0" quotePrefix="1" applyNumberFormat="1" applyFont="1" applyFill="1" applyAlignment="1">
      <alignment horizontal="right" vertical="center"/>
    </xf>
    <xf numFmtId="0" fontId="2" fillId="0" borderId="0" xfId="0" applyFont="1" applyAlignment="1">
      <alignment vertical="center"/>
    </xf>
    <xf numFmtId="0" fontId="2" fillId="4" borderId="0" xfId="0" applyFont="1" applyFill="1" applyAlignment="1" applyProtection="1">
      <alignment vertical="center" wrapText="1"/>
    </xf>
    <xf numFmtId="0" fontId="2" fillId="4" borderId="0" xfId="0" applyFont="1" applyFill="1" applyBorder="1" applyAlignment="1" applyProtection="1">
      <alignment horizontal="left" vertical="center"/>
    </xf>
    <xf numFmtId="0" fontId="2" fillId="4" borderId="0" xfId="0" applyFont="1" applyFill="1" applyAlignment="1" applyProtection="1">
      <alignment horizontal="center" vertical="center"/>
    </xf>
    <xf numFmtId="0" fontId="2" fillId="4" borderId="0" xfId="0" applyFont="1" applyFill="1" applyBorder="1" applyAlignment="1" applyProtection="1">
      <alignment horizontal="left" vertical="center"/>
    </xf>
    <xf numFmtId="49" fontId="2" fillId="4" borderId="0" xfId="0" quotePrefix="1" applyNumberFormat="1" applyFont="1" applyFill="1" applyBorder="1" applyAlignment="1" applyProtection="1">
      <alignment horizontal="center" vertical="center"/>
    </xf>
    <xf numFmtId="0" fontId="3" fillId="4" borderId="0" xfId="0" applyFont="1" applyFill="1" applyAlignment="1" applyProtection="1">
      <alignment horizontal="center" vertical="center"/>
    </xf>
    <xf numFmtId="49" fontId="2" fillId="4" borderId="0" xfId="0" applyNumberFormat="1" applyFont="1" applyFill="1" applyAlignment="1" applyProtection="1">
      <alignment vertical="center" wrapText="1"/>
    </xf>
    <xf numFmtId="0" fontId="2" fillId="4" borderId="0" xfId="0" applyFont="1" applyFill="1" applyAlignment="1" applyProtection="1">
      <alignment vertical="center" wrapText="1"/>
    </xf>
    <xf numFmtId="0" fontId="2" fillId="6" borderId="9" xfId="0" applyFont="1" applyFill="1" applyBorder="1" applyAlignment="1" applyProtection="1">
      <alignment vertical="center" wrapText="1"/>
      <protection locked="0"/>
    </xf>
    <xf numFmtId="0" fontId="2" fillId="6" borderId="10" xfId="0" applyFont="1" applyFill="1" applyBorder="1" applyAlignment="1" applyProtection="1">
      <alignment vertical="center" wrapText="1"/>
      <protection locked="0"/>
    </xf>
    <xf numFmtId="0" fontId="2" fillId="6" borderId="11" xfId="0" applyFont="1" applyFill="1" applyBorder="1" applyAlignment="1" applyProtection="1">
      <alignment vertical="center" wrapText="1"/>
      <protection locked="0"/>
    </xf>
    <xf numFmtId="0" fontId="2" fillId="6" borderId="7" xfId="0" applyFont="1" applyFill="1" applyBorder="1" applyAlignment="1" applyProtection="1">
      <alignment vertical="center" wrapText="1"/>
      <protection locked="0"/>
    </xf>
    <xf numFmtId="0" fontId="2" fillId="6" borderId="1" xfId="0" applyFont="1" applyFill="1" applyBorder="1" applyAlignment="1" applyProtection="1">
      <alignment vertical="center" wrapText="1"/>
      <protection locked="0"/>
    </xf>
    <xf numFmtId="0" fontId="2" fillId="6" borderId="8" xfId="0" applyFont="1" applyFill="1" applyBorder="1" applyAlignment="1" applyProtection="1">
      <alignment vertical="center" wrapText="1"/>
      <protection locked="0"/>
    </xf>
    <xf numFmtId="0" fontId="2" fillId="6" borderId="5"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4" borderId="12" xfId="0" applyFont="1" applyFill="1" applyBorder="1" applyAlignment="1" applyProtection="1">
      <alignment vertical="center" wrapText="1"/>
    </xf>
    <xf numFmtId="0" fontId="2" fillId="4" borderId="13" xfId="0" applyFont="1" applyFill="1" applyBorder="1" applyAlignment="1" applyProtection="1">
      <alignment vertical="center" wrapText="1"/>
    </xf>
    <xf numFmtId="0" fontId="2" fillId="4" borderId="14" xfId="0" applyFont="1" applyFill="1" applyBorder="1" applyAlignment="1" applyProtection="1">
      <alignment vertical="center" wrapText="1"/>
    </xf>
    <xf numFmtId="0" fontId="2" fillId="4" borderId="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6" borderId="4" xfId="0" applyFont="1" applyFill="1" applyBorder="1" applyAlignment="1" applyProtection="1">
      <alignment vertical="center" wrapText="1"/>
      <protection locked="0"/>
    </xf>
    <xf numFmtId="0" fontId="2" fillId="6" borderId="17"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0" fontId="2" fillId="4" borderId="0" xfId="0" applyFont="1" applyFill="1" applyAlignment="1" applyProtection="1">
      <alignment vertical="center"/>
      <protection locked="0"/>
    </xf>
    <xf numFmtId="49" fontId="2" fillId="4" borderId="0" xfId="0" quotePrefix="1" applyNumberFormat="1" applyFont="1" applyFill="1" applyAlignment="1" applyProtection="1">
      <alignment horizontal="left" vertical="center"/>
    </xf>
    <xf numFmtId="0" fontId="2" fillId="5" borderId="0" xfId="0" applyFont="1" applyFill="1" applyAlignment="1" applyProtection="1">
      <alignment vertical="center"/>
    </xf>
    <xf numFmtId="0" fontId="2" fillId="4" borderId="0" xfId="0" applyFont="1" applyFill="1" applyAlignment="1" applyProtection="1">
      <alignment horizontal="left" vertical="center" wrapText="1" indent="2"/>
    </xf>
    <xf numFmtId="0" fontId="2" fillId="6" borderId="17" xfId="0" applyFont="1" applyFill="1" applyBorder="1" applyAlignment="1" applyProtection="1">
      <alignment horizontal="left" vertical="center"/>
      <protection locked="0"/>
    </xf>
    <xf numFmtId="0" fontId="2" fillId="6" borderId="18" xfId="0" applyFont="1" applyFill="1" applyBorder="1" applyAlignment="1" applyProtection="1">
      <alignment horizontal="left" vertical="center"/>
      <protection locked="0"/>
    </xf>
    <xf numFmtId="0" fontId="2" fillId="6" borderId="19" xfId="0" applyFont="1" applyFill="1" applyBorder="1" applyAlignment="1" applyProtection="1">
      <alignment horizontal="left" vertical="center"/>
      <protection locked="0"/>
    </xf>
    <xf numFmtId="0" fontId="2" fillId="6" borderId="17" xfId="1" applyFont="1" applyFill="1" applyBorder="1" applyAlignment="1" applyProtection="1">
      <alignment horizontal="left" vertical="center"/>
      <protection locked="0"/>
    </xf>
    <xf numFmtId="49" fontId="2" fillId="4" borderId="0" xfId="0" applyNumberFormat="1" applyFont="1" applyFill="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cellXfs>
  <cellStyles count="2">
    <cellStyle name="ハイパーリンク" xfId="1" builtinId="8"/>
    <cellStyle name="標準" xfId="0" builtinId="0"/>
  </cellStyles>
  <dxfs count="29">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rgb="FFFF000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patternFill>
      </fill>
    </dxf>
    <dxf>
      <fill>
        <patternFill>
          <bgColor theme="0" tint="-0.14996795556505021"/>
        </patternFill>
      </fill>
    </dxf>
    <dxf>
      <fill>
        <patternFill>
          <bgColor rgb="FFFF0000"/>
        </patternFill>
      </fill>
    </dxf>
    <dxf>
      <fill>
        <patternFill>
          <bgColor theme="0" tint="-0.14996795556505021"/>
        </patternFill>
      </fill>
    </dxf>
    <dxf>
      <fill>
        <patternFill>
          <bgColor theme="0"/>
        </patternFill>
      </fill>
    </dxf>
  </dxfs>
  <tableStyles count="0" defaultTableStyle="TableStyleMedium2" defaultPivotStyle="PivotStyleLight16"/>
  <colors>
    <mruColors>
      <color rgb="FF66FFFF"/>
      <color rgb="FFEFFFFF"/>
      <color rgb="FFE7FFFF"/>
      <color rgb="FFEBFFFF"/>
      <color rgb="FFDDFFFE"/>
      <color rgb="FFCDFDFF"/>
      <color rgb="FFCCFFFF"/>
      <color rgb="FFE7FEFF"/>
      <color rgb="FFEFF6FB"/>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266701</xdr:colOff>
      <xdr:row>218</xdr:row>
      <xdr:rowOff>95251</xdr:rowOff>
    </xdr:from>
    <xdr:to>
      <xdr:col>2</xdr:col>
      <xdr:colOff>426249</xdr:colOff>
      <xdr:row>220</xdr:row>
      <xdr:rowOff>114303</xdr:rowOff>
    </xdr:to>
    <xdr:cxnSp macro="">
      <xdr:nvCxnSpPr>
        <xdr:cNvPr id="12" name="コネクタ: カギ線 11">
          <a:extLst>
            <a:ext uri="{FF2B5EF4-FFF2-40B4-BE49-F238E27FC236}">
              <a16:creationId xmlns:a16="http://schemas.microsoft.com/office/drawing/2014/main" id="{DEFE6AE5-0B08-43ED-A106-4F5F077F9D5A}"/>
            </a:ext>
          </a:extLst>
        </xdr:cNvPr>
        <xdr:cNvCxnSpPr/>
      </xdr:nvCxnSpPr>
      <xdr:spPr>
        <a:xfrm rot="5400000">
          <a:off x="484587" y="47902415"/>
          <a:ext cx="495302" cy="645323"/>
        </a:xfrm>
        <a:prstGeom prst="bentConnector3">
          <a:avLst>
            <a:gd name="adj1" fmla="val 301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238126</xdr:colOff>
      <xdr:row>235</xdr:row>
      <xdr:rowOff>1</xdr:rowOff>
    </xdr:from>
    <xdr:to>
      <xdr:col>2</xdr:col>
      <xdr:colOff>264325</xdr:colOff>
      <xdr:row>237</xdr:row>
      <xdr:rowOff>228601</xdr:rowOff>
    </xdr:to>
    <xdr:cxnSp macro="">
      <xdr:nvCxnSpPr>
        <xdr:cNvPr id="8" name="コネクタ: カギ線 7">
          <a:extLst>
            <a:ext uri="{FF2B5EF4-FFF2-40B4-BE49-F238E27FC236}">
              <a16:creationId xmlns:a16="http://schemas.microsoft.com/office/drawing/2014/main" id="{DBE37C46-2084-4465-979B-24CA0D3B5BFD}"/>
            </a:ext>
          </a:extLst>
        </xdr:cNvPr>
        <xdr:cNvCxnSpPr/>
      </xdr:nvCxnSpPr>
      <xdr:spPr>
        <a:xfrm rot="5400000">
          <a:off x="1137050" y="65080752"/>
          <a:ext cx="1171575" cy="511974"/>
        </a:xfrm>
        <a:prstGeom prst="bentConnector3">
          <a:avLst>
            <a:gd name="adj1" fmla="val 12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276225</xdr:colOff>
      <xdr:row>234</xdr:row>
      <xdr:rowOff>19050</xdr:rowOff>
    </xdr:from>
    <xdr:to>
      <xdr:col>2</xdr:col>
      <xdr:colOff>390525</xdr:colOff>
      <xdr:row>236</xdr:row>
      <xdr:rowOff>0</xdr:rowOff>
    </xdr:to>
    <xdr:sp macro="" textlink="">
      <xdr:nvSpPr>
        <xdr:cNvPr id="7" name="左大かっこ 6">
          <a:extLst>
            <a:ext uri="{FF2B5EF4-FFF2-40B4-BE49-F238E27FC236}">
              <a16:creationId xmlns:a16="http://schemas.microsoft.com/office/drawing/2014/main" id="{6357B71A-FD06-4A2E-9105-AD7C64794230}"/>
            </a:ext>
          </a:extLst>
        </xdr:cNvPr>
        <xdr:cNvSpPr/>
      </xdr:nvSpPr>
      <xdr:spPr>
        <a:xfrm>
          <a:off x="1990725" y="64455675"/>
          <a:ext cx="114300" cy="6191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88792</xdr:colOff>
      <xdr:row>152</xdr:row>
      <xdr:rowOff>8072</xdr:rowOff>
    </xdr:from>
    <xdr:to>
      <xdr:col>2</xdr:col>
      <xdr:colOff>347097</xdr:colOff>
      <xdr:row>155</xdr:row>
      <xdr:rowOff>217945</xdr:rowOff>
    </xdr:to>
    <xdr:grpSp>
      <xdr:nvGrpSpPr>
        <xdr:cNvPr id="20" name="グループ化 19">
          <a:extLst>
            <a:ext uri="{FF2B5EF4-FFF2-40B4-BE49-F238E27FC236}">
              <a16:creationId xmlns:a16="http://schemas.microsoft.com/office/drawing/2014/main" id="{227B7900-EC90-36C8-08A7-A9C2C23F5199}"/>
            </a:ext>
          </a:extLst>
        </xdr:cNvPr>
        <xdr:cNvGrpSpPr/>
      </xdr:nvGrpSpPr>
      <xdr:grpSpPr>
        <a:xfrm>
          <a:off x="717442" y="34145672"/>
          <a:ext cx="258305" cy="876623"/>
          <a:chOff x="718411" y="35202140"/>
          <a:chExt cx="258305" cy="936356"/>
        </a:xfrm>
      </xdr:grpSpPr>
      <xdr:sp macro="" textlink="">
        <xdr:nvSpPr>
          <xdr:cNvPr id="9" name="左大かっこ 8">
            <a:extLst>
              <a:ext uri="{FF2B5EF4-FFF2-40B4-BE49-F238E27FC236}">
                <a16:creationId xmlns:a16="http://schemas.microsoft.com/office/drawing/2014/main" id="{5328A309-C8B7-F383-BB7A-5013BCAC49B8}"/>
              </a:ext>
            </a:extLst>
          </xdr:cNvPr>
          <xdr:cNvSpPr/>
        </xdr:nvSpPr>
        <xdr:spPr>
          <a:xfrm>
            <a:off x="930997" y="35202140"/>
            <a:ext cx="45719" cy="71841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2DD788A6-9750-0153-4957-F38835257F2D}"/>
              </a:ext>
            </a:extLst>
          </xdr:cNvPr>
          <xdr:cNvCxnSpPr>
            <a:stCxn id="9" idx="1"/>
          </xdr:cNvCxnSpPr>
        </xdr:nvCxnSpPr>
        <xdr:spPr>
          <a:xfrm flipH="1" flipV="1">
            <a:off x="726483" y="35557309"/>
            <a:ext cx="204514" cy="403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 name="直線矢印コネクタ 15">
            <a:extLst>
              <a:ext uri="{FF2B5EF4-FFF2-40B4-BE49-F238E27FC236}">
                <a16:creationId xmlns:a16="http://schemas.microsoft.com/office/drawing/2014/main" id="{C9ED8798-B028-7E97-4F3C-6AEF011853D8}"/>
              </a:ext>
            </a:extLst>
          </xdr:cNvPr>
          <xdr:cNvCxnSpPr/>
        </xdr:nvCxnSpPr>
        <xdr:spPr>
          <a:xfrm>
            <a:off x="718411" y="35549237"/>
            <a:ext cx="0" cy="5892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74424</xdr:colOff>
      <xdr:row>234</xdr:row>
      <xdr:rowOff>0</xdr:rowOff>
    </xdr:from>
    <xdr:to>
      <xdr:col>14</xdr:col>
      <xdr:colOff>188724</xdr:colOff>
      <xdr:row>235</xdr:row>
      <xdr:rowOff>223111</xdr:rowOff>
    </xdr:to>
    <xdr:sp macro="" textlink="">
      <xdr:nvSpPr>
        <xdr:cNvPr id="3" name="左大かっこ 2">
          <a:extLst>
            <a:ext uri="{FF2B5EF4-FFF2-40B4-BE49-F238E27FC236}">
              <a16:creationId xmlns:a16="http://schemas.microsoft.com/office/drawing/2014/main" id="{4CF1FDCE-86B5-4BAA-9DCE-34C4034AB1BD}"/>
            </a:ext>
          </a:extLst>
        </xdr:cNvPr>
        <xdr:cNvSpPr/>
      </xdr:nvSpPr>
      <xdr:spPr>
        <a:xfrm flipH="1">
          <a:off x="5960874" y="51092100"/>
          <a:ext cx="114300" cy="4612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226017</xdr:colOff>
      <xdr:row>158</xdr:row>
      <xdr:rowOff>117440</xdr:rowOff>
    </xdr:from>
    <xdr:to>
      <xdr:col>2</xdr:col>
      <xdr:colOff>435889</xdr:colOff>
      <xdr:row>158</xdr:row>
      <xdr:rowOff>117440</xdr:rowOff>
    </xdr:to>
    <xdr:cxnSp macro="">
      <xdr:nvCxnSpPr>
        <xdr:cNvPr id="6" name="直線コネクタ 5">
          <a:extLst>
            <a:ext uri="{FF2B5EF4-FFF2-40B4-BE49-F238E27FC236}">
              <a16:creationId xmlns:a16="http://schemas.microsoft.com/office/drawing/2014/main" id="{435B042C-C5C9-55A7-C778-22EB1FE905E7}"/>
            </a:ext>
          </a:extLst>
        </xdr:cNvPr>
        <xdr:cNvCxnSpPr/>
      </xdr:nvCxnSpPr>
      <xdr:spPr>
        <a:xfrm flipH="1">
          <a:off x="370453" y="34399633"/>
          <a:ext cx="6939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226017</xdr:colOff>
      <xdr:row>158</xdr:row>
      <xdr:rowOff>121080</xdr:rowOff>
    </xdr:from>
    <xdr:to>
      <xdr:col>1</xdr:col>
      <xdr:colOff>226017</xdr:colOff>
      <xdr:row>163</xdr:row>
      <xdr:rowOff>15615</xdr:rowOff>
    </xdr:to>
    <xdr:cxnSp macro="">
      <xdr:nvCxnSpPr>
        <xdr:cNvPr id="11" name="直線矢印コネクタ 10">
          <a:extLst>
            <a:ext uri="{FF2B5EF4-FFF2-40B4-BE49-F238E27FC236}">
              <a16:creationId xmlns:a16="http://schemas.microsoft.com/office/drawing/2014/main" id="{080C4D6B-3361-BD0D-1BCB-B9028FDC2234}"/>
            </a:ext>
          </a:extLst>
        </xdr:cNvPr>
        <xdr:cNvCxnSpPr/>
      </xdr:nvCxnSpPr>
      <xdr:spPr>
        <a:xfrm>
          <a:off x="370453" y="34403273"/>
          <a:ext cx="0" cy="10187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137225</xdr:colOff>
      <xdr:row>159</xdr:row>
      <xdr:rowOff>121080</xdr:rowOff>
    </xdr:from>
    <xdr:to>
      <xdr:col>2</xdr:col>
      <xdr:colOff>435889</xdr:colOff>
      <xdr:row>159</xdr:row>
      <xdr:rowOff>121080</xdr:rowOff>
    </xdr:to>
    <xdr:cxnSp macro="">
      <xdr:nvCxnSpPr>
        <xdr:cNvPr id="15" name="直線コネクタ 14">
          <a:extLst>
            <a:ext uri="{FF2B5EF4-FFF2-40B4-BE49-F238E27FC236}">
              <a16:creationId xmlns:a16="http://schemas.microsoft.com/office/drawing/2014/main" id="{7188FA2B-D6FE-3200-594B-4E89C3B03C0B}"/>
            </a:ext>
          </a:extLst>
        </xdr:cNvPr>
        <xdr:cNvCxnSpPr/>
      </xdr:nvCxnSpPr>
      <xdr:spPr>
        <a:xfrm flipH="1">
          <a:off x="137225" y="35024555"/>
          <a:ext cx="9282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129153</xdr:colOff>
      <xdr:row>159</xdr:row>
      <xdr:rowOff>128821</xdr:rowOff>
    </xdr:from>
    <xdr:to>
      <xdr:col>0</xdr:col>
      <xdr:colOff>129153</xdr:colOff>
      <xdr:row>174</xdr:row>
      <xdr:rowOff>113207</xdr:rowOff>
    </xdr:to>
    <xdr:cxnSp macro="">
      <xdr:nvCxnSpPr>
        <xdr:cNvPr id="18" name="直線コネクタ 17">
          <a:extLst>
            <a:ext uri="{FF2B5EF4-FFF2-40B4-BE49-F238E27FC236}">
              <a16:creationId xmlns:a16="http://schemas.microsoft.com/office/drawing/2014/main" id="{04F1F9AC-9ED4-93C2-C50C-ACEF166B58B0}"/>
            </a:ext>
          </a:extLst>
        </xdr:cNvPr>
        <xdr:cNvCxnSpPr/>
      </xdr:nvCxnSpPr>
      <xdr:spPr>
        <a:xfrm>
          <a:off x="129153" y="34649139"/>
          <a:ext cx="0" cy="32244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136629</xdr:colOff>
      <xdr:row>174</xdr:row>
      <xdr:rowOff>104937</xdr:rowOff>
    </xdr:from>
    <xdr:to>
      <xdr:col>1</xdr:col>
      <xdr:colOff>121080</xdr:colOff>
      <xdr:row>174</xdr:row>
      <xdr:rowOff>104937</xdr:rowOff>
    </xdr:to>
    <xdr:cxnSp macro="">
      <xdr:nvCxnSpPr>
        <xdr:cNvPr id="21" name="直線矢印コネクタ 20">
          <a:extLst>
            <a:ext uri="{FF2B5EF4-FFF2-40B4-BE49-F238E27FC236}">
              <a16:creationId xmlns:a16="http://schemas.microsoft.com/office/drawing/2014/main" id="{A176D073-F28F-A580-809B-491E4A08D420}"/>
            </a:ext>
          </a:extLst>
        </xdr:cNvPr>
        <xdr:cNvCxnSpPr/>
      </xdr:nvCxnSpPr>
      <xdr:spPr>
        <a:xfrm>
          <a:off x="136629" y="37865316"/>
          <a:ext cx="12888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219075</xdr:colOff>
      <xdr:row>152</xdr:row>
      <xdr:rowOff>19050</xdr:rowOff>
    </xdr:from>
    <xdr:to>
      <xdr:col>9</xdr:col>
      <xdr:colOff>333375</xdr:colOff>
      <xdr:row>154</xdr:row>
      <xdr:rowOff>4036</xdr:rowOff>
    </xdr:to>
    <xdr:sp macro="" textlink="">
      <xdr:nvSpPr>
        <xdr:cNvPr id="28" name="左大かっこ 27">
          <a:extLst>
            <a:ext uri="{FF2B5EF4-FFF2-40B4-BE49-F238E27FC236}">
              <a16:creationId xmlns:a16="http://schemas.microsoft.com/office/drawing/2014/main" id="{DCD56066-B0B9-48AD-A774-F68D03CF3937}"/>
            </a:ext>
          </a:extLst>
        </xdr:cNvPr>
        <xdr:cNvSpPr/>
      </xdr:nvSpPr>
      <xdr:spPr>
        <a:xfrm flipH="1">
          <a:off x="3914775" y="33994725"/>
          <a:ext cx="114300" cy="4612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314325</xdr:colOff>
      <xdr:row>159</xdr:row>
      <xdr:rowOff>228600</xdr:rowOff>
    </xdr:from>
    <xdr:to>
      <xdr:col>8</xdr:col>
      <xdr:colOff>428625</xdr:colOff>
      <xdr:row>161</xdr:row>
      <xdr:rowOff>213586</xdr:rowOff>
    </xdr:to>
    <xdr:sp macro="" textlink="">
      <xdr:nvSpPr>
        <xdr:cNvPr id="29" name="左大かっこ 28">
          <a:extLst>
            <a:ext uri="{FF2B5EF4-FFF2-40B4-BE49-F238E27FC236}">
              <a16:creationId xmlns:a16="http://schemas.microsoft.com/office/drawing/2014/main" id="{0829DB07-BD2D-4855-A72F-C4AF039E9E59}"/>
            </a:ext>
          </a:extLst>
        </xdr:cNvPr>
        <xdr:cNvSpPr/>
      </xdr:nvSpPr>
      <xdr:spPr>
        <a:xfrm flipH="1">
          <a:off x="3571875" y="35671125"/>
          <a:ext cx="114300" cy="4612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66"/>
  <sheetViews>
    <sheetView tabSelected="1" view="pageBreakPreview" zoomScaleNormal="100" zoomScaleSheetLayoutView="100" workbookViewId="0">
      <selection activeCell="B2" sqref="B2:P2"/>
    </sheetView>
  </sheetViews>
  <sheetFormatPr defaultColWidth="9" defaultRowHeight="18.75" customHeight="1"/>
  <cols>
    <col min="1" max="1" width="1.875" style="37" customWidth="1"/>
    <col min="2" max="2" width="6.375" style="18" customWidth="1"/>
    <col min="3" max="4" width="5.75" style="2" customWidth="1"/>
    <col min="5" max="5" width="6.5" style="2" customWidth="1"/>
    <col min="6" max="16" width="5.75" style="2" customWidth="1"/>
    <col min="17" max="17" width="5.625" style="2" customWidth="1"/>
    <col min="18" max="18" width="2.375" style="2" customWidth="1"/>
    <col min="19" max="23" width="5.625" style="2" hidden="1" customWidth="1"/>
    <col min="24" max="40" width="5.625" style="2" customWidth="1"/>
    <col min="41" max="16384" width="9" style="2"/>
  </cols>
  <sheetData>
    <row r="1" spans="1:19" ht="15" customHeight="1">
      <c r="B1" s="1"/>
      <c r="C1" s="37"/>
      <c r="D1" s="37"/>
      <c r="E1" s="37"/>
      <c r="F1" s="37"/>
      <c r="G1" s="37"/>
      <c r="H1" s="37"/>
      <c r="I1" s="37"/>
      <c r="J1" s="37"/>
      <c r="K1" s="37"/>
      <c r="L1" s="37"/>
      <c r="M1" s="37"/>
      <c r="N1" s="37"/>
      <c r="O1" s="37"/>
      <c r="P1" s="37"/>
      <c r="Q1" s="37"/>
      <c r="R1" s="37"/>
      <c r="S1" s="2" t="s">
        <v>249</v>
      </c>
    </row>
    <row r="2" spans="1:19" ht="18.75" customHeight="1">
      <c r="B2" s="63" t="s">
        <v>176</v>
      </c>
      <c r="C2" s="63"/>
      <c r="D2" s="63"/>
      <c r="E2" s="63"/>
      <c r="F2" s="63"/>
      <c r="G2" s="63"/>
      <c r="H2" s="63"/>
      <c r="I2" s="63"/>
      <c r="J2" s="63"/>
      <c r="K2" s="63"/>
      <c r="L2" s="63"/>
      <c r="M2" s="63"/>
      <c r="N2" s="63"/>
      <c r="O2" s="63"/>
      <c r="P2" s="63"/>
      <c r="Q2" s="37"/>
      <c r="R2" s="37"/>
    </row>
    <row r="3" spans="1:19" ht="15" customHeight="1" thickBot="1">
      <c r="B3" s="1"/>
      <c r="C3" s="37"/>
      <c r="D3" s="37"/>
      <c r="E3" s="37"/>
      <c r="F3" s="37"/>
      <c r="G3" s="37"/>
      <c r="H3" s="37"/>
      <c r="I3" s="37"/>
      <c r="J3" s="37"/>
      <c r="K3" s="37"/>
      <c r="L3" s="37"/>
      <c r="M3" s="37"/>
      <c r="N3" s="37"/>
      <c r="O3" s="37"/>
      <c r="P3" s="37"/>
      <c r="Q3" s="37"/>
      <c r="R3" s="37"/>
    </row>
    <row r="4" spans="1:19" ht="18.75" customHeight="1" thickBot="1">
      <c r="B4" s="1" t="s">
        <v>327</v>
      </c>
      <c r="C4" s="37"/>
      <c r="D4" s="37"/>
      <c r="E4" s="37"/>
      <c r="F4" s="37"/>
      <c r="G4" s="37"/>
      <c r="H4" s="37"/>
      <c r="I4" s="37"/>
      <c r="J4" s="48"/>
      <c r="K4" s="37" t="s">
        <v>328</v>
      </c>
      <c r="L4" s="37"/>
      <c r="M4" s="37"/>
      <c r="N4" s="37"/>
      <c r="O4" s="37"/>
      <c r="P4" s="37"/>
      <c r="Q4" s="37"/>
      <c r="R4" s="37"/>
    </row>
    <row r="5" spans="1:19" ht="18.75" customHeight="1">
      <c r="B5" s="1" t="s">
        <v>208</v>
      </c>
      <c r="C5" s="37"/>
      <c r="D5" s="37"/>
      <c r="E5" s="37"/>
      <c r="F5" s="37"/>
      <c r="G5" s="37"/>
      <c r="H5" s="37"/>
      <c r="I5" s="37"/>
      <c r="J5" s="37"/>
      <c r="K5" s="37"/>
      <c r="L5" s="37"/>
      <c r="M5" s="37"/>
      <c r="N5" s="37"/>
      <c r="O5" s="37"/>
      <c r="P5" s="37"/>
      <c r="Q5" s="37"/>
      <c r="R5" s="37"/>
    </row>
    <row r="6" spans="1:19" ht="18.75" customHeight="1">
      <c r="B6" s="1" t="s">
        <v>3</v>
      </c>
      <c r="C6" s="86" t="s">
        <v>4</v>
      </c>
      <c r="D6" s="86"/>
      <c r="E6" s="86"/>
      <c r="F6" s="86"/>
      <c r="G6" s="86"/>
      <c r="H6" s="86"/>
      <c r="I6" s="37" t="s">
        <v>206</v>
      </c>
      <c r="J6" s="37"/>
      <c r="K6" s="37"/>
      <c r="L6" s="37"/>
      <c r="M6" s="37"/>
      <c r="N6" s="37"/>
      <c r="O6" s="37"/>
      <c r="P6" s="37"/>
      <c r="Q6" s="37"/>
      <c r="R6" s="37"/>
    </row>
    <row r="7" spans="1:19" ht="24" customHeight="1">
      <c r="B7" s="89" t="s">
        <v>262</v>
      </c>
      <c r="C7" s="89"/>
      <c r="D7" s="89"/>
      <c r="E7" s="89"/>
      <c r="F7" s="89"/>
      <c r="G7" s="89"/>
      <c r="H7" s="89"/>
      <c r="I7" s="89"/>
      <c r="J7" s="89"/>
      <c r="K7" s="89"/>
      <c r="L7" s="89"/>
      <c r="M7" s="89"/>
      <c r="N7" s="89"/>
      <c r="O7" s="89"/>
      <c r="P7" s="89"/>
      <c r="Q7" s="37"/>
      <c r="R7" s="37"/>
    </row>
    <row r="8" spans="1:19" ht="24" customHeight="1">
      <c r="B8" s="89"/>
      <c r="C8" s="89"/>
      <c r="D8" s="89"/>
      <c r="E8" s="89"/>
      <c r="F8" s="89"/>
      <c r="G8" s="89"/>
      <c r="H8" s="89"/>
      <c r="I8" s="89"/>
      <c r="J8" s="89"/>
      <c r="K8" s="89"/>
      <c r="L8" s="89"/>
      <c r="M8" s="89"/>
      <c r="N8" s="89"/>
      <c r="O8" s="89"/>
      <c r="P8" s="89"/>
      <c r="Q8" s="37"/>
      <c r="R8" s="37"/>
    </row>
    <row r="9" spans="1:19" ht="24" customHeight="1">
      <c r="B9" s="89"/>
      <c r="C9" s="89"/>
      <c r="D9" s="89"/>
      <c r="E9" s="89"/>
      <c r="F9" s="89"/>
      <c r="G9" s="89"/>
      <c r="H9" s="89"/>
      <c r="I9" s="89"/>
      <c r="J9" s="89"/>
      <c r="K9" s="89"/>
      <c r="L9" s="89"/>
      <c r="M9" s="89"/>
      <c r="N9" s="89"/>
      <c r="O9" s="89"/>
      <c r="P9" s="89"/>
      <c r="Q9" s="37"/>
      <c r="R9" s="37"/>
    </row>
    <row r="10" spans="1:19" ht="24" customHeight="1">
      <c r="B10" s="89"/>
      <c r="C10" s="89"/>
      <c r="D10" s="89"/>
      <c r="E10" s="89"/>
      <c r="F10" s="89"/>
      <c r="G10" s="89"/>
      <c r="H10" s="89"/>
      <c r="I10" s="89"/>
      <c r="J10" s="89"/>
      <c r="K10" s="89"/>
      <c r="L10" s="89"/>
      <c r="M10" s="89"/>
      <c r="N10" s="89"/>
      <c r="O10" s="89"/>
      <c r="P10" s="89"/>
      <c r="Q10" s="37"/>
      <c r="R10" s="37"/>
    </row>
    <row r="11" spans="1:19" ht="24" customHeight="1">
      <c r="B11" s="89"/>
      <c r="C11" s="89"/>
      <c r="D11" s="89"/>
      <c r="E11" s="89"/>
      <c r="F11" s="89"/>
      <c r="G11" s="89"/>
      <c r="H11" s="89"/>
      <c r="I11" s="89"/>
      <c r="J11" s="89"/>
      <c r="K11" s="89"/>
      <c r="L11" s="89"/>
      <c r="M11" s="89"/>
      <c r="N11" s="89"/>
      <c r="O11" s="89"/>
      <c r="P11" s="89"/>
      <c r="Q11" s="37"/>
      <c r="R11" s="37"/>
    </row>
    <row r="12" spans="1:19" ht="24" customHeight="1">
      <c r="B12" s="89"/>
      <c r="C12" s="89"/>
      <c r="D12" s="89"/>
      <c r="E12" s="89"/>
      <c r="F12" s="89"/>
      <c r="G12" s="89"/>
      <c r="H12" s="89"/>
      <c r="I12" s="89"/>
      <c r="J12" s="89"/>
      <c r="K12" s="89"/>
      <c r="L12" s="89"/>
      <c r="M12" s="89"/>
      <c r="N12" s="89"/>
      <c r="O12" s="89"/>
      <c r="P12" s="89"/>
      <c r="Q12" s="37"/>
      <c r="R12" s="37"/>
    </row>
    <row r="13" spans="1:19" ht="24" customHeight="1">
      <c r="B13" s="89"/>
      <c r="C13" s="89"/>
      <c r="D13" s="89"/>
      <c r="E13" s="89"/>
      <c r="F13" s="89"/>
      <c r="G13" s="89"/>
      <c r="H13" s="89"/>
      <c r="I13" s="89"/>
      <c r="J13" s="89"/>
      <c r="K13" s="89"/>
      <c r="L13" s="89"/>
      <c r="M13" s="89"/>
      <c r="N13" s="89"/>
      <c r="O13" s="89"/>
      <c r="P13" s="89"/>
      <c r="Q13" s="37"/>
      <c r="R13" s="37"/>
    </row>
    <row r="14" spans="1:19" ht="18.75" customHeight="1">
      <c r="B14" s="1" t="s">
        <v>0</v>
      </c>
      <c r="C14" s="37" t="s">
        <v>1</v>
      </c>
      <c r="D14" s="37"/>
      <c r="E14" s="37"/>
      <c r="F14" s="37"/>
      <c r="G14" s="37"/>
      <c r="H14" s="37"/>
      <c r="I14" s="37"/>
      <c r="J14" s="37"/>
      <c r="K14" s="37"/>
      <c r="L14" s="37"/>
      <c r="M14" s="37"/>
      <c r="N14" s="37"/>
      <c r="O14" s="37"/>
      <c r="P14" s="37"/>
      <c r="Q14" s="37"/>
      <c r="R14" s="37"/>
    </row>
    <row r="15" spans="1:19" ht="18.75" customHeight="1" thickBot="1">
      <c r="B15" s="13" t="s">
        <v>2</v>
      </c>
      <c r="C15" s="37" t="s">
        <v>175</v>
      </c>
      <c r="D15" s="37"/>
      <c r="E15" s="37"/>
      <c r="F15" s="37"/>
      <c r="G15" s="37"/>
      <c r="H15" s="37"/>
      <c r="I15" s="37"/>
      <c r="J15" s="37"/>
      <c r="K15" s="37"/>
      <c r="L15" s="37"/>
      <c r="M15" s="37"/>
      <c r="N15" s="37"/>
      <c r="O15" s="37"/>
      <c r="P15" s="37"/>
      <c r="Q15" s="37"/>
      <c r="R15" s="37"/>
    </row>
    <row r="16" spans="1:19" s="57" customFormat="1" ht="25.5" customHeight="1" thickBot="1">
      <c r="A16" s="55"/>
      <c r="B16" s="56"/>
      <c r="C16" s="55" t="s">
        <v>329</v>
      </c>
      <c r="D16" s="55"/>
      <c r="E16" s="55"/>
      <c r="F16" s="90"/>
      <c r="G16" s="91"/>
      <c r="H16" s="91"/>
      <c r="I16" s="91"/>
      <c r="J16" s="91"/>
      <c r="K16" s="91"/>
      <c r="L16" s="91"/>
      <c r="M16" s="91"/>
      <c r="N16" s="91"/>
      <c r="O16" s="91"/>
      <c r="P16" s="92"/>
      <c r="Q16" s="55"/>
      <c r="R16" s="55"/>
      <c r="S16" s="2">
        <f>COUNTA(F16)</f>
        <v>0</v>
      </c>
    </row>
    <row r="17" spans="2:21" ht="25.5" customHeight="1" thickBot="1">
      <c r="B17" s="13"/>
      <c r="C17" s="3" t="s">
        <v>330</v>
      </c>
      <c r="D17" s="3"/>
      <c r="E17" s="3"/>
      <c r="F17" s="90"/>
      <c r="G17" s="91"/>
      <c r="H17" s="91"/>
      <c r="I17" s="91"/>
      <c r="J17" s="91"/>
      <c r="K17" s="91"/>
      <c r="L17" s="91"/>
      <c r="M17" s="91"/>
      <c r="N17" s="91"/>
      <c r="O17" s="91"/>
      <c r="P17" s="92"/>
      <c r="Q17" s="37"/>
      <c r="R17" s="37"/>
      <c r="S17" s="2">
        <f>COUNTA(F17)</f>
        <v>0</v>
      </c>
    </row>
    <row r="18" spans="2:21" ht="25.5" customHeight="1" thickBot="1">
      <c r="B18" s="13"/>
      <c r="C18" s="3" t="s">
        <v>161</v>
      </c>
      <c r="D18" s="3"/>
      <c r="E18" s="3"/>
      <c r="F18" s="90"/>
      <c r="G18" s="91"/>
      <c r="H18" s="91"/>
      <c r="I18" s="91"/>
      <c r="J18" s="91"/>
      <c r="K18" s="91"/>
      <c r="L18" s="91"/>
      <c r="M18" s="91"/>
      <c r="N18" s="91"/>
      <c r="O18" s="91"/>
      <c r="P18" s="92"/>
      <c r="Q18" s="37"/>
      <c r="R18" s="37"/>
      <c r="S18" s="2">
        <f t="shared" ref="S18:S20" si="0">COUNTA(F18)</f>
        <v>0</v>
      </c>
    </row>
    <row r="19" spans="2:21" ht="25.5" customHeight="1" thickBot="1">
      <c r="B19" s="13"/>
      <c r="C19" s="3" t="s">
        <v>162</v>
      </c>
      <c r="D19" s="3"/>
      <c r="E19" s="3"/>
      <c r="F19" s="90"/>
      <c r="G19" s="91"/>
      <c r="H19" s="91"/>
      <c r="I19" s="91"/>
      <c r="J19" s="91"/>
      <c r="K19" s="91"/>
      <c r="L19" s="91"/>
      <c r="M19" s="91"/>
      <c r="N19" s="91"/>
      <c r="O19" s="91"/>
      <c r="P19" s="92"/>
      <c r="Q19" s="37"/>
      <c r="R19" s="37"/>
      <c r="S19" s="2">
        <f t="shared" si="0"/>
        <v>0</v>
      </c>
    </row>
    <row r="20" spans="2:21" ht="25.5" customHeight="1" thickBot="1">
      <c r="B20" s="13"/>
      <c r="C20" s="3" t="s">
        <v>163</v>
      </c>
      <c r="D20" s="3"/>
      <c r="E20" s="3"/>
      <c r="F20" s="93"/>
      <c r="G20" s="91"/>
      <c r="H20" s="91"/>
      <c r="I20" s="91"/>
      <c r="J20" s="91"/>
      <c r="K20" s="91"/>
      <c r="L20" s="91"/>
      <c r="M20" s="91"/>
      <c r="N20" s="91"/>
      <c r="O20" s="91"/>
      <c r="P20" s="92"/>
      <c r="Q20" s="37"/>
      <c r="R20" s="37"/>
      <c r="S20" s="2">
        <f t="shared" si="0"/>
        <v>0</v>
      </c>
    </row>
    <row r="21" spans="2:21" ht="18.75" customHeight="1">
      <c r="B21" s="13"/>
      <c r="C21" s="3"/>
      <c r="D21" s="3"/>
      <c r="E21" s="14"/>
      <c r="F21" s="37"/>
      <c r="G21" s="37"/>
      <c r="H21" s="37"/>
      <c r="I21" s="37"/>
      <c r="J21" s="37"/>
      <c r="K21" s="37"/>
      <c r="L21" s="37"/>
      <c r="M21" s="37"/>
      <c r="N21" s="37"/>
      <c r="O21" s="37"/>
      <c r="P21" s="37"/>
      <c r="Q21" s="15"/>
      <c r="R21" s="37"/>
    </row>
    <row r="22" spans="2:21" ht="18.75" customHeight="1">
      <c r="B22" s="13" t="s">
        <v>9</v>
      </c>
      <c r="C22" s="65" t="s">
        <v>264</v>
      </c>
      <c r="D22" s="65"/>
      <c r="E22" s="65"/>
      <c r="F22" s="65"/>
      <c r="G22" s="65"/>
      <c r="H22" s="65"/>
      <c r="I22" s="65"/>
      <c r="J22" s="65"/>
      <c r="K22" s="65"/>
      <c r="L22" s="65"/>
      <c r="M22" s="65"/>
      <c r="N22" s="65"/>
      <c r="O22" s="65"/>
      <c r="P22" s="65"/>
      <c r="Q22" s="37"/>
      <c r="R22" s="37"/>
    </row>
    <row r="23" spans="2:21" ht="14.25" thickBot="1">
      <c r="B23" s="13"/>
      <c r="C23" s="42"/>
      <c r="D23" s="42"/>
      <c r="E23" s="42"/>
      <c r="F23" s="42"/>
      <c r="G23" s="42"/>
      <c r="H23" s="42"/>
      <c r="I23" s="42"/>
      <c r="J23" s="42"/>
      <c r="K23" s="42"/>
      <c r="L23" s="42"/>
      <c r="M23" s="42"/>
      <c r="N23" s="42"/>
      <c r="O23" s="42"/>
      <c r="P23" s="42"/>
      <c r="Q23" s="37"/>
      <c r="R23" s="37"/>
    </row>
    <row r="24" spans="2:21" ht="18.75" customHeight="1">
      <c r="B24" s="13"/>
      <c r="C24" s="49"/>
      <c r="D24" s="47" t="s">
        <v>173</v>
      </c>
      <c r="E24" s="28"/>
      <c r="F24" s="28"/>
      <c r="G24" s="28"/>
      <c r="H24" s="28"/>
      <c r="I24" s="28"/>
      <c r="J24" s="49"/>
      <c r="K24" s="47" t="s">
        <v>19</v>
      </c>
      <c r="L24" s="28"/>
      <c r="M24" s="28"/>
      <c r="N24" s="37"/>
      <c r="O24" s="37"/>
      <c r="P24" s="37"/>
      <c r="Q24" s="37"/>
      <c r="R24" s="37"/>
      <c r="S24" s="2">
        <f t="shared" ref="S24:S31" si="1">COUNTA($C$24:$C$31,$J$24:$J$31)</f>
        <v>0</v>
      </c>
      <c r="U24" s="47"/>
    </row>
    <row r="25" spans="2:21" ht="18.75" customHeight="1">
      <c r="B25" s="13"/>
      <c r="C25" s="50"/>
      <c r="D25" s="47" t="s">
        <v>12</v>
      </c>
      <c r="E25" s="28"/>
      <c r="F25" s="28"/>
      <c r="G25" s="28"/>
      <c r="H25" s="28"/>
      <c r="I25" s="28"/>
      <c r="J25" s="50"/>
      <c r="K25" s="47" t="s">
        <v>20</v>
      </c>
      <c r="L25" s="28"/>
      <c r="M25" s="28"/>
      <c r="N25" s="37"/>
      <c r="O25" s="37"/>
      <c r="P25" s="37"/>
      <c r="Q25" s="37"/>
      <c r="R25" s="37"/>
      <c r="S25" s="2">
        <f t="shared" si="1"/>
        <v>0</v>
      </c>
      <c r="T25" s="2" t="str">
        <f>_xlfn.XLOOKUP("○",C24:C31,D24:D31,"")</f>
        <v/>
      </c>
      <c r="U25" s="47"/>
    </row>
    <row r="26" spans="2:21" ht="18.75" customHeight="1">
      <c r="B26" s="13"/>
      <c r="C26" s="50"/>
      <c r="D26" s="47" t="s">
        <v>13</v>
      </c>
      <c r="E26" s="28"/>
      <c r="F26" s="28"/>
      <c r="G26" s="28"/>
      <c r="H26" s="28"/>
      <c r="I26" s="28"/>
      <c r="J26" s="50"/>
      <c r="K26" s="47" t="s">
        <v>21</v>
      </c>
      <c r="L26" s="28"/>
      <c r="M26" s="28"/>
      <c r="N26" s="37"/>
      <c r="O26" s="37"/>
      <c r="P26" s="37"/>
      <c r="Q26" s="37"/>
      <c r="R26" s="37"/>
      <c r="S26" s="2">
        <f t="shared" si="1"/>
        <v>0</v>
      </c>
      <c r="T26" s="2" t="str">
        <f>_xlfn.XLOOKUP("○",J24:J31,K24:K31,"")</f>
        <v/>
      </c>
      <c r="U26" s="47"/>
    </row>
    <row r="27" spans="2:21" ht="18.75" customHeight="1">
      <c r="B27" s="13"/>
      <c r="C27" s="50"/>
      <c r="D27" s="47" t="s">
        <v>14</v>
      </c>
      <c r="E27" s="28"/>
      <c r="F27" s="28"/>
      <c r="G27" s="28"/>
      <c r="H27" s="28"/>
      <c r="I27" s="28"/>
      <c r="J27" s="50"/>
      <c r="K27" s="47" t="s">
        <v>22</v>
      </c>
      <c r="L27" s="28"/>
      <c r="M27" s="28"/>
      <c r="N27" s="37"/>
      <c r="O27" s="37"/>
      <c r="P27" s="37"/>
      <c r="Q27" s="37"/>
      <c r="R27" s="37"/>
      <c r="S27" s="2">
        <f t="shared" si="1"/>
        <v>0</v>
      </c>
      <c r="T27" s="2" t="str">
        <f>_xlfn.CONCAT(T25:T26)</f>
        <v/>
      </c>
      <c r="U27" s="47"/>
    </row>
    <row r="28" spans="2:21" ht="18.75" customHeight="1">
      <c r="B28" s="13"/>
      <c r="C28" s="50"/>
      <c r="D28" s="47" t="s">
        <v>15</v>
      </c>
      <c r="E28" s="28"/>
      <c r="F28" s="28"/>
      <c r="G28" s="28"/>
      <c r="H28" s="28"/>
      <c r="I28" s="28"/>
      <c r="J28" s="50"/>
      <c r="K28" s="47" t="s">
        <v>23</v>
      </c>
      <c r="L28" s="28"/>
      <c r="M28" s="28"/>
      <c r="N28" s="37"/>
      <c r="O28" s="37"/>
      <c r="P28" s="37"/>
      <c r="Q28" s="37"/>
      <c r="R28" s="37"/>
      <c r="S28" s="2">
        <f t="shared" si="1"/>
        <v>0</v>
      </c>
      <c r="U28" s="47"/>
    </row>
    <row r="29" spans="2:21" ht="18.75" customHeight="1">
      <c r="B29" s="13"/>
      <c r="C29" s="50"/>
      <c r="D29" s="47" t="s">
        <v>16</v>
      </c>
      <c r="E29" s="28"/>
      <c r="F29" s="28"/>
      <c r="G29" s="28"/>
      <c r="H29" s="28"/>
      <c r="I29" s="28"/>
      <c r="J29" s="50"/>
      <c r="K29" s="47" t="s">
        <v>217</v>
      </c>
      <c r="L29" s="28"/>
      <c r="M29" s="28"/>
      <c r="N29" s="37"/>
      <c r="O29" s="37"/>
      <c r="P29" s="37"/>
      <c r="Q29" s="37"/>
      <c r="R29" s="37"/>
      <c r="S29" s="2">
        <f t="shared" si="1"/>
        <v>0</v>
      </c>
      <c r="U29" s="47"/>
    </row>
    <row r="30" spans="2:21" ht="18.75" customHeight="1">
      <c r="B30" s="13"/>
      <c r="C30" s="50"/>
      <c r="D30" s="47" t="s">
        <v>17</v>
      </c>
      <c r="E30" s="28"/>
      <c r="F30" s="28"/>
      <c r="G30" s="28"/>
      <c r="H30" s="28"/>
      <c r="I30" s="28"/>
      <c r="J30" s="50"/>
      <c r="K30" s="47" t="s">
        <v>24</v>
      </c>
      <c r="L30" s="28"/>
      <c r="M30" s="28"/>
      <c r="N30" s="37"/>
      <c r="O30" s="37"/>
      <c r="P30" s="37"/>
      <c r="Q30" s="37"/>
      <c r="R30" s="37"/>
      <c r="S30" s="2">
        <f t="shared" si="1"/>
        <v>0</v>
      </c>
      <c r="U30" s="47"/>
    </row>
    <row r="31" spans="2:21" ht="18.75" customHeight="1" thickBot="1">
      <c r="B31" s="13"/>
      <c r="C31" s="51"/>
      <c r="D31" s="47" t="s">
        <v>18</v>
      </c>
      <c r="E31" s="28"/>
      <c r="F31" s="28"/>
      <c r="G31" s="28"/>
      <c r="H31" s="28"/>
      <c r="I31" s="28"/>
      <c r="J31" s="51"/>
      <c r="K31" s="47" t="s">
        <v>25</v>
      </c>
      <c r="L31" s="28"/>
      <c r="M31" s="28"/>
      <c r="N31" s="37"/>
      <c r="O31" s="37"/>
      <c r="P31" s="37"/>
      <c r="Q31" s="37"/>
      <c r="R31" s="37"/>
      <c r="S31" s="2">
        <f t="shared" si="1"/>
        <v>0</v>
      </c>
      <c r="U31" s="47"/>
    </row>
    <row r="32" spans="2:21" ht="18.75" customHeight="1">
      <c r="B32" s="13"/>
      <c r="C32" s="23" t="str">
        <f>IF(S24&gt;1,T32,"")</f>
        <v/>
      </c>
      <c r="D32" s="37"/>
      <c r="E32" s="37"/>
      <c r="F32" s="37"/>
      <c r="G32" s="37"/>
      <c r="H32" s="37"/>
      <c r="I32" s="37"/>
      <c r="J32" s="37"/>
      <c r="K32" s="37"/>
      <c r="L32" s="37"/>
      <c r="M32" s="37"/>
      <c r="N32" s="37"/>
      <c r="O32" s="37"/>
      <c r="P32" s="37"/>
      <c r="Q32" s="37"/>
      <c r="R32" s="37"/>
      <c r="T32" s="2" t="s">
        <v>223</v>
      </c>
      <c r="U32" s="47"/>
    </row>
    <row r="33" spans="2:21" ht="18.75" customHeight="1">
      <c r="B33" s="13" t="s">
        <v>10</v>
      </c>
      <c r="C33" s="37" t="s">
        <v>332</v>
      </c>
      <c r="D33" s="37"/>
      <c r="E33" s="37"/>
      <c r="F33" s="37"/>
      <c r="G33" s="37"/>
      <c r="H33" s="37"/>
      <c r="I33" s="37"/>
      <c r="J33" s="37"/>
      <c r="K33" s="37"/>
      <c r="L33" s="37"/>
      <c r="M33" s="37"/>
      <c r="N33" s="37"/>
      <c r="O33" s="37"/>
      <c r="P33" s="37"/>
      <c r="Q33" s="37"/>
      <c r="R33" s="37"/>
      <c r="U33" s="47"/>
    </row>
    <row r="34" spans="2:21" ht="14.25" thickBot="1">
      <c r="B34" s="13"/>
      <c r="C34" s="37"/>
      <c r="D34" s="37"/>
      <c r="E34" s="37"/>
      <c r="F34" s="37"/>
      <c r="G34" s="37"/>
      <c r="H34" s="37"/>
      <c r="I34" s="37"/>
      <c r="J34" s="37"/>
      <c r="K34" s="37"/>
      <c r="L34" s="37"/>
      <c r="M34" s="37"/>
      <c r="N34" s="37"/>
      <c r="O34" s="37"/>
      <c r="P34" s="37"/>
      <c r="Q34" s="37"/>
      <c r="R34" s="37"/>
      <c r="U34" s="47"/>
    </row>
    <row r="35" spans="2:21" ht="18.75" customHeight="1" thickBot="1">
      <c r="B35" s="10"/>
      <c r="C35" s="87" t="s">
        <v>11</v>
      </c>
      <c r="D35" s="87"/>
      <c r="E35" s="87"/>
      <c r="F35" s="83"/>
      <c r="G35" s="84"/>
      <c r="H35" s="85"/>
      <c r="I35" s="37"/>
      <c r="J35" s="45" t="s">
        <v>101</v>
      </c>
      <c r="K35" s="45"/>
      <c r="L35" s="45"/>
      <c r="M35" s="45"/>
      <c r="N35" s="37"/>
      <c r="O35" s="37"/>
      <c r="P35" s="37"/>
      <c r="Q35" s="37"/>
      <c r="R35" s="47"/>
      <c r="S35" s="2">
        <f>COUNTA(F35)</f>
        <v>0</v>
      </c>
    </row>
    <row r="36" spans="2:21" ht="18.75" customHeight="1" thickBot="1">
      <c r="B36" s="1"/>
      <c r="C36" s="87" t="s">
        <v>8</v>
      </c>
      <c r="D36" s="87"/>
      <c r="E36" s="87"/>
      <c r="F36" s="83"/>
      <c r="G36" s="84"/>
      <c r="H36" s="85"/>
      <c r="I36" s="37"/>
      <c r="J36" s="45" t="s">
        <v>99</v>
      </c>
      <c r="K36" s="88">
        <f>SUM(F35:H36)</f>
        <v>0</v>
      </c>
      <c r="L36" s="88"/>
      <c r="M36" s="45" t="s">
        <v>100</v>
      </c>
      <c r="N36" s="37"/>
      <c r="O36" s="37"/>
      <c r="P36" s="37"/>
      <c r="Q36" s="37"/>
      <c r="R36" s="47"/>
      <c r="S36" s="2">
        <f>COUNTA(F36)</f>
        <v>0</v>
      </c>
    </row>
    <row r="37" spans="2:21" ht="18.75" customHeight="1">
      <c r="B37" s="1"/>
      <c r="C37" s="94" t="s">
        <v>209</v>
      </c>
      <c r="D37" s="64" t="s">
        <v>247</v>
      </c>
      <c r="E37" s="64"/>
      <c r="F37" s="64"/>
      <c r="G37" s="64"/>
      <c r="H37" s="64"/>
      <c r="I37" s="64"/>
      <c r="J37" s="64"/>
      <c r="K37" s="64"/>
      <c r="L37" s="64"/>
      <c r="M37" s="64"/>
      <c r="N37" s="64"/>
      <c r="O37" s="64"/>
      <c r="P37" s="64"/>
      <c r="Q37" s="16"/>
      <c r="R37" s="16"/>
      <c r="U37" s="47"/>
    </row>
    <row r="38" spans="2:21" ht="18.75" customHeight="1">
      <c r="B38" s="1"/>
      <c r="C38" s="94"/>
      <c r="D38" s="64"/>
      <c r="E38" s="64"/>
      <c r="F38" s="64"/>
      <c r="G38" s="64"/>
      <c r="H38" s="64"/>
      <c r="I38" s="64"/>
      <c r="J38" s="64"/>
      <c r="K38" s="64"/>
      <c r="L38" s="64"/>
      <c r="M38" s="64"/>
      <c r="N38" s="64"/>
      <c r="O38" s="64"/>
      <c r="P38" s="64"/>
      <c r="Q38" s="16"/>
      <c r="R38" s="16"/>
      <c r="U38" s="47"/>
    </row>
    <row r="39" spans="2:21" ht="15.75" customHeight="1">
      <c r="B39" s="1"/>
      <c r="C39" s="94"/>
      <c r="D39" s="64"/>
      <c r="E39" s="64"/>
      <c r="F39" s="64"/>
      <c r="G39" s="64"/>
      <c r="H39" s="64"/>
      <c r="I39" s="64"/>
      <c r="J39" s="64"/>
      <c r="K39" s="64"/>
      <c r="L39" s="64"/>
      <c r="M39" s="64"/>
      <c r="N39" s="64"/>
      <c r="O39" s="64"/>
      <c r="P39" s="64"/>
      <c r="Q39" s="16"/>
      <c r="R39" s="16"/>
      <c r="U39" s="47"/>
    </row>
    <row r="40" spans="2:21" ht="18.75" customHeight="1">
      <c r="B40" s="1"/>
      <c r="C40" s="64" t="s">
        <v>210</v>
      </c>
      <c r="D40" s="64" t="s">
        <v>211</v>
      </c>
      <c r="E40" s="64"/>
      <c r="F40" s="64"/>
      <c r="G40" s="64"/>
      <c r="H40" s="64"/>
      <c r="I40" s="64"/>
      <c r="J40" s="64"/>
      <c r="K40" s="64"/>
      <c r="L40" s="64"/>
      <c r="M40" s="64"/>
      <c r="N40" s="64"/>
      <c r="O40" s="64"/>
      <c r="P40" s="64"/>
      <c r="Q40" s="16"/>
      <c r="R40" s="16"/>
      <c r="U40" s="47"/>
    </row>
    <row r="41" spans="2:21" ht="18.75" customHeight="1">
      <c r="B41" s="1"/>
      <c r="C41" s="64"/>
      <c r="D41" s="64"/>
      <c r="E41" s="64"/>
      <c r="F41" s="64"/>
      <c r="G41" s="64"/>
      <c r="H41" s="64"/>
      <c r="I41" s="64"/>
      <c r="J41" s="64"/>
      <c r="K41" s="64"/>
      <c r="L41" s="64"/>
      <c r="M41" s="64"/>
      <c r="N41" s="64"/>
      <c r="O41" s="64"/>
      <c r="P41" s="64"/>
      <c r="Q41" s="16"/>
      <c r="R41" s="16"/>
    </row>
    <row r="42" spans="2:21" ht="18.75" customHeight="1">
      <c r="B42" s="17"/>
      <c r="C42" s="64"/>
      <c r="D42" s="64"/>
      <c r="E42" s="64"/>
      <c r="F42" s="64"/>
      <c r="G42" s="64"/>
      <c r="H42" s="64"/>
      <c r="I42" s="64"/>
      <c r="J42" s="64"/>
      <c r="K42" s="64"/>
      <c r="L42" s="64"/>
      <c r="M42" s="64"/>
      <c r="N42" s="64"/>
      <c r="O42" s="64"/>
      <c r="P42" s="64"/>
      <c r="Q42" s="37"/>
      <c r="R42" s="37"/>
    </row>
    <row r="43" spans="2:21" ht="7.5" customHeight="1">
      <c r="B43" s="17"/>
      <c r="C43" s="41"/>
      <c r="D43" s="41"/>
      <c r="E43" s="41"/>
      <c r="F43" s="41"/>
      <c r="G43" s="41"/>
      <c r="H43" s="41"/>
      <c r="I43" s="41"/>
      <c r="J43" s="41"/>
      <c r="K43" s="41"/>
      <c r="L43" s="41"/>
      <c r="M43" s="41"/>
      <c r="N43" s="41"/>
      <c r="O43" s="41"/>
      <c r="P43" s="41"/>
      <c r="Q43" s="37"/>
      <c r="R43" s="37"/>
    </row>
    <row r="44" spans="2:21" ht="18.75" customHeight="1">
      <c r="B44" s="13" t="s">
        <v>171</v>
      </c>
      <c r="C44" s="37" t="s">
        <v>261</v>
      </c>
      <c r="D44" s="37"/>
      <c r="E44" s="37"/>
      <c r="F44" s="37"/>
      <c r="G44" s="37"/>
      <c r="H44" s="37"/>
      <c r="I44" s="37"/>
      <c r="J44" s="37"/>
      <c r="K44" s="37"/>
      <c r="L44" s="37"/>
      <c r="M44" s="37"/>
      <c r="N44" s="37"/>
      <c r="O44" s="37"/>
      <c r="P44" s="37"/>
      <c r="Q44" s="37"/>
      <c r="R44" s="37"/>
    </row>
    <row r="45" spans="2:21" ht="14.25" thickBot="1">
      <c r="B45" s="13"/>
      <c r="C45" s="37"/>
      <c r="D45" s="37"/>
      <c r="E45" s="37"/>
      <c r="F45" s="37"/>
      <c r="G45" s="37"/>
      <c r="H45" s="37"/>
      <c r="I45" s="37"/>
      <c r="J45" s="37"/>
      <c r="K45" s="37"/>
      <c r="L45" s="37"/>
      <c r="M45" s="37"/>
      <c r="N45" s="37"/>
      <c r="O45" s="37"/>
      <c r="P45" s="37"/>
      <c r="Q45" s="37"/>
      <c r="R45" s="37"/>
    </row>
    <row r="46" spans="2:21" ht="18.75" customHeight="1">
      <c r="B46" s="13"/>
      <c r="C46" s="37"/>
      <c r="D46" s="52"/>
      <c r="E46" s="37" t="s">
        <v>207</v>
      </c>
      <c r="F46" s="37"/>
      <c r="G46" s="37"/>
      <c r="H46" s="37"/>
      <c r="I46" s="37"/>
      <c r="J46" s="37"/>
      <c r="K46" s="37" t="str">
        <f>IF(T46=2,T47,"")</f>
        <v/>
      </c>
      <c r="L46" s="37"/>
      <c r="M46" s="37"/>
      <c r="N46" s="37"/>
      <c r="O46" s="37"/>
      <c r="P46" s="37"/>
      <c r="Q46" s="37"/>
      <c r="R46" s="37"/>
      <c r="S46" s="2">
        <f>COUNTA($D$46:$D$47)</f>
        <v>0</v>
      </c>
    </row>
    <row r="47" spans="2:21" ht="18.75" customHeight="1" thickBot="1">
      <c r="B47" s="13"/>
      <c r="C47" s="37"/>
      <c r="D47" s="53"/>
      <c r="E47" s="37" t="s">
        <v>172</v>
      </c>
      <c r="F47" s="37"/>
      <c r="G47" s="37"/>
      <c r="H47" s="37"/>
      <c r="I47" s="37"/>
      <c r="J47" s="37" t="s">
        <v>222</v>
      </c>
      <c r="K47" s="37"/>
      <c r="L47" s="37"/>
      <c r="M47" s="37"/>
      <c r="N47" s="37"/>
      <c r="O47" s="37"/>
      <c r="P47" s="37"/>
      <c r="Q47" s="37"/>
      <c r="R47" s="37"/>
      <c r="S47" s="2">
        <f>COUNTA($D$46:$D$47)</f>
        <v>0</v>
      </c>
      <c r="T47" s="2">
        <f>COUNTA(D47)</f>
        <v>0</v>
      </c>
    </row>
    <row r="48" spans="2:21" ht="18.75" customHeight="1">
      <c r="B48" s="17"/>
      <c r="C48" s="37"/>
      <c r="D48" s="37"/>
      <c r="E48" s="37"/>
      <c r="F48" s="37"/>
      <c r="G48" s="37"/>
      <c r="H48" s="37"/>
      <c r="I48" s="37"/>
      <c r="J48" s="37"/>
      <c r="K48" s="37"/>
      <c r="L48" s="37"/>
      <c r="M48" s="37"/>
      <c r="N48" s="37"/>
      <c r="O48" s="37"/>
      <c r="P48" s="10"/>
      <c r="R48" s="37"/>
    </row>
    <row r="49" spans="2:22" ht="13.5">
      <c r="B49" s="17" t="s">
        <v>5</v>
      </c>
      <c r="C49" s="37" t="s">
        <v>6</v>
      </c>
      <c r="D49" s="37"/>
      <c r="E49" s="37"/>
      <c r="F49" s="37"/>
      <c r="G49" s="37"/>
      <c r="H49" s="37"/>
      <c r="I49" s="37"/>
      <c r="J49" s="37"/>
      <c r="K49" s="37"/>
      <c r="L49" s="37"/>
      <c r="M49" s="37"/>
      <c r="N49" s="37"/>
      <c r="O49" s="37"/>
      <c r="P49" s="37"/>
      <c r="Q49" s="37"/>
      <c r="R49" s="37"/>
    </row>
    <row r="50" spans="2:22" ht="6.75" customHeight="1">
      <c r="B50" s="17"/>
      <c r="C50" s="37"/>
      <c r="D50" s="37"/>
      <c r="E50" s="37"/>
      <c r="F50" s="37"/>
      <c r="G50" s="37"/>
      <c r="H50" s="37"/>
      <c r="I50" s="37"/>
      <c r="J50" s="37"/>
      <c r="K50" s="37"/>
      <c r="L50" s="37"/>
      <c r="M50" s="37"/>
      <c r="N50" s="37"/>
      <c r="O50" s="37"/>
      <c r="P50" s="37"/>
      <c r="Q50" s="37"/>
      <c r="R50" s="37"/>
    </row>
    <row r="51" spans="2:22" ht="13.5" customHeight="1">
      <c r="B51" s="1"/>
      <c r="C51" s="37" t="s">
        <v>245</v>
      </c>
      <c r="D51" s="42"/>
      <c r="E51" s="42"/>
      <c r="F51" s="42"/>
      <c r="G51" s="42"/>
      <c r="H51" s="42"/>
      <c r="I51" s="42"/>
      <c r="J51" s="42"/>
      <c r="K51" s="42"/>
      <c r="L51" s="42"/>
      <c r="M51" s="42"/>
      <c r="N51" s="42"/>
      <c r="O51" s="42"/>
      <c r="P51" s="42"/>
      <c r="Q51" s="42"/>
      <c r="R51" s="42"/>
    </row>
    <row r="52" spans="2:22" ht="13.5">
      <c r="B52" s="1"/>
      <c r="C52" s="37" t="s">
        <v>246</v>
      </c>
      <c r="D52" s="42"/>
      <c r="E52" s="42"/>
      <c r="F52" s="42"/>
      <c r="G52" s="42"/>
      <c r="H52" s="42"/>
      <c r="I52" s="42"/>
      <c r="J52" s="42"/>
      <c r="K52" s="42"/>
      <c r="L52" s="42"/>
      <c r="M52" s="42"/>
      <c r="N52" s="42"/>
      <c r="O52" s="42"/>
      <c r="P52" s="42"/>
      <c r="Q52" s="42"/>
      <c r="R52" s="42"/>
    </row>
    <row r="53" spans="2:22" ht="5.25" customHeight="1">
      <c r="B53" s="1"/>
      <c r="C53" s="37"/>
      <c r="D53" s="42"/>
      <c r="E53" s="42"/>
      <c r="F53" s="42"/>
      <c r="G53" s="42"/>
      <c r="H53" s="42"/>
      <c r="I53" s="42"/>
      <c r="J53" s="42"/>
      <c r="K53" s="42"/>
      <c r="L53" s="42"/>
      <c r="M53" s="42"/>
      <c r="N53" s="42"/>
      <c r="O53" s="42"/>
      <c r="P53" s="42"/>
      <c r="Q53" s="42"/>
      <c r="R53" s="42"/>
    </row>
    <row r="54" spans="2:22" ht="13.5">
      <c r="B54" s="13" t="s">
        <v>2</v>
      </c>
      <c r="C54" s="37" t="s">
        <v>244</v>
      </c>
      <c r="D54" s="37"/>
      <c r="E54" s="37"/>
      <c r="F54" s="37"/>
      <c r="G54" s="37"/>
      <c r="H54" s="37"/>
      <c r="I54" s="37"/>
      <c r="J54" s="37"/>
      <c r="K54" s="37"/>
      <c r="L54" s="37"/>
      <c r="M54" s="37"/>
      <c r="N54" s="37"/>
      <c r="O54" s="37"/>
      <c r="P54" s="37"/>
      <c r="Q54" s="42"/>
      <c r="R54" s="42"/>
    </row>
    <row r="55" spans="2:22" ht="13.5">
      <c r="B55" s="43"/>
      <c r="C55" s="37" t="s">
        <v>241</v>
      </c>
      <c r="D55" s="37"/>
      <c r="E55" s="37"/>
      <c r="F55" s="37"/>
      <c r="G55" s="37"/>
      <c r="H55" s="37"/>
      <c r="I55" s="37"/>
      <c r="J55" s="37"/>
      <c r="K55" s="37"/>
      <c r="L55" s="37"/>
      <c r="M55" s="37"/>
      <c r="N55" s="37"/>
      <c r="O55" s="37"/>
      <c r="P55" s="37"/>
      <c r="Q55" s="42"/>
      <c r="R55" s="42"/>
    </row>
    <row r="56" spans="2:22" ht="14.25" thickBot="1">
      <c r="B56" s="43"/>
      <c r="C56" s="37"/>
      <c r="D56" s="37"/>
      <c r="E56" s="37"/>
      <c r="F56" s="37"/>
      <c r="G56" s="37"/>
      <c r="H56" s="37"/>
      <c r="I56" s="37"/>
      <c r="J56" s="37"/>
      <c r="K56" s="37"/>
      <c r="L56" s="37"/>
      <c r="M56" s="37"/>
      <c r="N56" s="37"/>
      <c r="O56" s="37"/>
      <c r="P56" s="37"/>
      <c r="Q56" s="42"/>
      <c r="R56" s="42"/>
    </row>
    <row r="57" spans="2:22" ht="18.75" customHeight="1" thickBot="1">
      <c r="B57" s="43"/>
      <c r="C57" s="60" t="s">
        <v>154</v>
      </c>
      <c r="D57" s="60"/>
      <c r="E57" s="60"/>
      <c r="F57" s="83"/>
      <c r="G57" s="84"/>
      <c r="H57" s="85"/>
      <c r="I57" s="37"/>
      <c r="J57" s="37"/>
      <c r="K57" s="37"/>
      <c r="L57" s="37"/>
      <c r="M57" s="37"/>
      <c r="N57" s="37"/>
      <c r="O57" s="37"/>
      <c r="P57" s="37"/>
      <c r="Q57" s="37"/>
      <c r="R57" s="37"/>
      <c r="S57" s="2">
        <f>COUNTA(F57)</f>
        <v>0</v>
      </c>
    </row>
    <row r="58" spans="2:22" ht="13.5">
      <c r="B58" s="43"/>
      <c r="C58" s="37"/>
      <c r="D58" s="37"/>
      <c r="E58" s="37"/>
      <c r="F58" s="37"/>
      <c r="G58" s="37"/>
      <c r="H58" s="37"/>
      <c r="I58" s="37"/>
      <c r="J58" s="37"/>
      <c r="K58" s="37"/>
      <c r="L58" s="37"/>
      <c r="M58" s="37"/>
      <c r="N58" s="37"/>
      <c r="O58" s="37"/>
      <c r="P58" s="37"/>
      <c r="Q58" s="37"/>
      <c r="R58" s="37"/>
    </row>
    <row r="59" spans="2:22" ht="13.5" customHeight="1">
      <c r="B59" s="13" t="s">
        <v>9</v>
      </c>
      <c r="C59" s="37" t="s">
        <v>242</v>
      </c>
      <c r="D59" s="42"/>
      <c r="E59" s="42"/>
      <c r="F59" s="42"/>
      <c r="G59" s="42"/>
      <c r="H59" s="42"/>
      <c r="I59" s="42"/>
      <c r="J59" s="42"/>
      <c r="K59" s="42"/>
      <c r="L59" s="42"/>
      <c r="M59" s="42"/>
      <c r="N59" s="42"/>
      <c r="O59" s="42"/>
      <c r="P59" s="42"/>
      <c r="Q59" s="42"/>
      <c r="R59" s="42"/>
    </row>
    <row r="60" spans="2:22" ht="13.5">
      <c r="B60" s="43"/>
      <c r="C60" s="37" t="s">
        <v>243</v>
      </c>
      <c r="D60" s="42"/>
      <c r="E60" s="42"/>
      <c r="F60" s="42"/>
      <c r="G60" s="42"/>
      <c r="H60" s="42"/>
      <c r="I60" s="42"/>
      <c r="J60" s="42"/>
      <c r="K60" s="42"/>
      <c r="L60" s="42"/>
      <c r="M60" s="42"/>
      <c r="N60" s="42"/>
      <c r="O60" s="42"/>
      <c r="P60" s="42"/>
      <c r="Q60" s="42"/>
      <c r="R60" s="42"/>
    </row>
    <row r="61" spans="2:22" ht="13.5">
      <c r="B61" s="43"/>
      <c r="C61" s="37" t="s">
        <v>214</v>
      </c>
      <c r="D61" s="37"/>
      <c r="E61" s="37" t="s">
        <v>215</v>
      </c>
      <c r="F61" s="37"/>
      <c r="G61" s="37"/>
      <c r="H61" s="37" t="s">
        <v>216</v>
      </c>
      <c r="I61" s="37"/>
      <c r="J61" s="37"/>
      <c r="K61" s="37"/>
      <c r="L61" s="37"/>
      <c r="M61" s="37"/>
      <c r="N61" s="37"/>
      <c r="O61" s="37"/>
      <c r="P61" s="37"/>
      <c r="Q61" s="37"/>
      <c r="R61" s="42"/>
    </row>
    <row r="62" spans="2:22" ht="13.5">
      <c r="B62" s="43"/>
      <c r="D62" s="37"/>
      <c r="E62" s="5" t="s">
        <v>174</v>
      </c>
      <c r="F62" s="5"/>
      <c r="G62" s="5"/>
      <c r="H62" s="5" t="s">
        <v>69</v>
      </c>
      <c r="I62" s="5"/>
      <c r="J62" s="5" t="s">
        <v>72</v>
      </c>
      <c r="K62" s="5"/>
      <c r="L62" s="5" t="s">
        <v>75</v>
      </c>
      <c r="M62" s="5"/>
      <c r="N62" s="37"/>
      <c r="O62" s="37"/>
      <c r="P62" s="37"/>
      <c r="Q62" s="37"/>
      <c r="R62" s="42"/>
    </row>
    <row r="63" spans="2:22" ht="13.5">
      <c r="B63" s="43"/>
      <c r="C63" s="37"/>
      <c r="D63" s="37"/>
      <c r="E63" s="5" t="s">
        <v>213</v>
      </c>
      <c r="F63" s="5"/>
      <c r="G63" s="5"/>
      <c r="H63" s="5" t="s">
        <v>70</v>
      </c>
      <c r="I63" s="5"/>
      <c r="J63" s="5" t="s">
        <v>73</v>
      </c>
      <c r="K63" s="5"/>
      <c r="L63" s="5" t="s">
        <v>76</v>
      </c>
      <c r="M63" s="5"/>
      <c r="N63" s="37"/>
      <c r="O63" s="37"/>
      <c r="P63" s="37"/>
      <c r="Q63" s="37"/>
      <c r="R63" s="42"/>
      <c r="V63" s="2" t="s">
        <v>69</v>
      </c>
    </row>
    <row r="64" spans="2:22" ht="13.5">
      <c r="B64" s="43"/>
      <c r="C64" s="37"/>
      <c r="D64" s="37"/>
      <c r="E64" s="5"/>
      <c r="F64" s="5"/>
      <c r="G64" s="5"/>
      <c r="H64" s="5" t="s">
        <v>71</v>
      </c>
      <c r="I64" s="5"/>
      <c r="J64" s="5" t="s">
        <v>74</v>
      </c>
      <c r="K64" s="5"/>
      <c r="L64" s="5" t="s">
        <v>77</v>
      </c>
      <c r="M64" s="5"/>
      <c r="N64" s="37"/>
      <c r="O64" s="37"/>
      <c r="P64" s="37"/>
      <c r="Q64" s="37"/>
      <c r="R64" s="42"/>
      <c r="V64" s="2" t="s">
        <v>70</v>
      </c>
    </row>
    <row r="65" spans="2:22" ht="13.5">
      <c r="B65" s="43"/>
      <c r="C65" s="37"/>
      <c r="D65" s="37"/>
      <c r="E65" s="37"/>
      <c r="F65" s="37"/>
      <c r="G65" s="37"/>
      <c r="H65" s="37"/>
      <c r="I65" s="37"/>
      <c r="J65" s="37"/>
      <c r="K65" s="37"/>
      <c r="L65" s="37"/>
      <c r="M65" s="37"/>
      <c r="N65" s="37"/>
      <c r="O65" s="37"/>
      <c r="P65" s="37"/>
      <c r="Q65" s="37"/>
      <c r="R65" s="42"/>
      <c r="V65" s="2" t="s">
        <v>71</v>
      </c>
    </row>
    <row r="66" spans="2:22" ht="18.75" customHeight="1" thickBot="1">
      <c r="B66" s="43"/>
      <c r="C66" s="37"/>
      <c r="D66" s="42"/>
      <c r="E66" s="42"/>
      <c r="F66" s="77" t="s">
        <v>42</v>
      </c>
      <c r="G66" s="77"/>
      <c r="H66" s="77"/>
      <c r="I66" s="77" t="s">
        <v>43</v>
      </c>
      <c r="J66" s="77"/>
      <c r="K66" s="77"/>
      <c r="L66" s="77"/>
      <c r="M66" s="77"/>
      <c r="N66" s="77"/>
      <c r="O66" s="95"/>
      <c r="P66" s="95"/>
      <c r="Q66" s="96"/>
      <c r="R66" s="12"/>
      <c r="V66" s="2" t="s">
        <v>72</v>
      </c>
    </row>
    <row r="67" spans="2:22" ht="18.75" customHeight="1">
      <c r="B67" s="43"/>
      <c r="C67" s="78" t="s">
        <v>26</v>
      </c>
      <c r="D67" s="78"/>
      <c r="E67" s="79"/>
      <c r="F67" s="82"/>
      <c r="G67" s="72"/>
      <c r="H67" s="72"/>
      <c r="I67" s="72"/>
      <c r="J67" s="72"/>
      <c r="K67" s="72"/>
      <c r="L67" s="72"/>
      <c r="M67" s="72"/>
      <c r="N67" s="73"/>
      <c r="O67" s="74"/>
      <c r="P67" s="75"/>
      <c r="Q67" s="76"/>
      <c r="R67" s="28"/>
      <c r="S67" s="2">
        <v>1</v>
      </c>
      <c r="T67" s="2">
        <f>IF($F$57&gt;=S67,1,0)</f>
        <v>0</v>
      </c>
      <c r="V67" s="2" t="s">
        <v>73</v>
      </c>
    </row>
    <row r="68" spans="2:22" ht="18.75" customHeight="1">
      <c r="B68" s="43"/>
      <c r="C68" s="78" t="s">
        <v>27</v>
      </c>
      <c r="D68" s="78"/>
      <c r="E68" s="79"/>
      <c r="F68" s="69"/>
      <c r="G68" s="70"/>
      <c r="H68" s="70"/>
      <c r="I68" s="70"/>
      <c r="J68" s="70"/>
      <c r="K68" s="70"/>
      <c r="L68" s="70"/>
      <c r="M68" s="70"/>
      <c r="N68" s="71"/>
      <c r="O68" s="74"/>
      <c r="P68" s="75"/>
      <c r="Q68" s="76"/>
      <c r="R68" s="28"/>
      <c r="S68" s="2">
        <v>2</v>
      </c>
      <c r="T68" s="2">
        <f t="shared" ref="T68:T96" si="2">IF($F$57&gt;=S68,1,0)</f>
        <v>0</v>
      </c>
      <c r="V68" s="2" t="s">
        <v>74</v>
      </c>
    </row>
    <row r="69" spans="2:22" ht="18.75" customHeight="1">
      <c r="B69" s="43"/>
      <c r="C69" s="78" t="s">
        <v>28</v>
      </c>
      <c r="D69" s="78"/>
      <c r="E69" s="79"/>
      <c r="F69" s="69"/>
      <c r="G69" s="70"/>
      <c r="H69" s="70"/>
      <c r="I69" s="70"/>
      <c r="J69" s="70"/>
      <c r="K69" s="70"/>
      <c r="L69" s="70"/>
      <c r="M69" s="70"/>
      <c r="N69" s="71"/>
      <c r="O69" s="74"/>
      <c r="P69" s="75"/>
      <c r="Q69" s="76"/>
      <c r="R69" s="28"/>
      <c r="S69" s="2">
        <v>3</v>
      </c>
      <c r="T69" s="2">
        <f t="shared" si="2"/>
        <v>0</v>
      </c>
      <c r="V69" s="2" t="s">
        <v>75</v>
      </c>
    </row>
    <row r="70" spans="2:22" ht="18.75" customHeight="1">
      <c r="B70" s="43"/>
      <c r="C70" s="78" t="s">
        <v>29</v>
      </c>
      <c r="D70" s="78"/>
      <c r="E70" s="79"/>
      <c r="F70" s="69"/>
      <c r="G70" s="70"/>
      <c r="H70" s="70"/>
      <c r="I70" s="70"/>
      <c r="J70" s="70"/>
      <c r="K70" s="70"/>
      <c r="L70" s="70"/>
      <c r="M70" s="70"/>
      <c r="N70" s="71"/>
      <c r="O70" s="74"/>
      <c r="P70" s="75"/>
      <c r="Q70" s="76"/>
      <c r="R70" s="28"/>
      <c r="S70" s="2">
        <v>4</v>
      </c>
      <c r="T70" s="2">
        <f t="shared" si="2"/>
        <v>0</v>
      </c>
      <c r="V70" s="2" t="s">
        <v>76</v>
      </c>
    </row>
    <row r="71" spans="2:22" ht="18.75" customHeight="1">
      <c r="B71" s="43"/>
      <c r="C71" s="78" t="s">
        <v>30</v>
      </c>
      <c r="D71" s="78"/>
      <c r="E71" s="79"/>
      <c r="F71" s="69"/>
      <c r="G71" s="70"/>
      <c r="H71" s="70"/>
      <c r="I71" s="70"/>
      <c r="J71" s="70"/>
      <c r="K71" s="70"/>
      <c r="L71" s="70"/>
      <c r="M71" s="70"/>
      <c r="N71" s="71"/>
      <c r="O71" s="74"/>
      <c r="P71" s="75"/>
      <c r="Q71" s="76"/>
      <c r="R71" s="28"/>
      <c r="S71" s="2">
        <v>5</v>
      </c>
      <c r="T71" s="2">
        <f t="shared" si="2"/>
        <v>0</v>
      </c>
      <c r="V71" s="2" t="s">
        <v>77</v>
      </c>
    </row>
    <row r="72" spans="2:22" ht="18.75" customHeight="1">
      <c r="B72" s="43"/>
      <c r="C72" s="78" t="s">
        <v>31</v>
      </c>
      <c r="D72" s="78"/>
      <c r="E72" s="79"/>
      <c r="F72" s="69"/>
      <c r="G72" s="70"/>
      <c r="H72" s="70"/>
      <c r="I72" s="70"/>
      <c r="J72" s="70"/>
      <c r="K72" s="70"/>
      <c r="L72" s="70"/>
      <c r="M72" s="70"/>
      <c r="N72" s="71"/>
      <c r="O72" s="74"/>
      <c r="P72" s="75"/>
      <c r="Q72" s="76"/>
      <c r="R72" s="28"/>
      <c r="S72" s="2">
        <v>6</v>
      </c>
      <c r="T72" s="2">
        <f t="shared" si="2"/>
        <v>0</v>
      </c>
    </row>
    <row r="73" spans="2:22" ht="18.75" customHeight="1">
      <c r="B73" s="43"/>
      <c r="C73" s="78" t="s">
        <v>32</v>
      </c>
      <c r="D73" s="78"/>
      <c r="E73" s="79"/>
      <c r="F73" s="69"/>
      <c r="G73" s="70"/>
      <c r="H73" s="70"/>
      <c r="I73" s="70"/>
      <c r="J73" s="70"/>
      <c r="K73" s="70"/>
      <c r="L73" s="70"/>
      <c r="M73" s="70"/>
      <c r="N73" s="71"/>
      <c r="O73" s="74"/>
      <c r="P73" s="75"/>
      <c r="Q73" s="76"/>
      <c r="R73" s="28"/>
      <c r="S73" s="2">
        <v>7</v>
      </c>
      <c r="T73" s="2">
        <f t="shared" si="2"/>
        <v>0</v>
      </c>
    </row>
    <row r="74" spans="2:22" ht="18.75" customHeight="1">
      <c r="B74" s="43"/>
      <c r="C74" s="78" t="s">
        <v>33</v>
      </c>
      <c r="D74" s="78"/>
      <c r="E74" s="79"/>
      <c r="F74" s="69"/>
      <c r="G74" s="70"/>
      <c r="H74" s="70"/>
      <c r="I74" s="70"/>
      <c r="J74" s="70"/>
      <c r="K74" s="70"/>
      <c r="L74" s="70"/>
      <c r="M74" s="70"/>
      <c r="N74" s="71"/>
      <c r="O74" s="74"/>
      <c r="P74" s="75"/>
      <c r="Q74" s="76"/>
      <c r="R74" s="28"/>
      <c r="S74" s="2">
        <v>8</v>
      </c>
      <c r="T74" s="2">
        <f t="shared" si="2"/>
        <v>0</v>
      </c>
    </row>
    <row r="75" spans="2:22" ht="18.75" customHeight="1">
      <c r="B75" s="43"/>
      <c r="C75" s="78" t="s">
        <v>45</v>
      </c>
      <c r="D75" s="78"/>
      <c r="E75" s="79"/>
      <c r="F75" s="69"/>
      <c r="G75" s="70"/>
      <c r="H75" s="70"/>
      <c r="I75" s="70"/>
      <c r="J75" s="70"/>
      <c r="K75" s="70"/>
      <c r="L75" s="70"/>
      <c r="M75" s="70"/>
      <c r="N75" s="71"/>
      <c r="O75" s="74"/>
      <c r="P75" s="75"/>
      <c r="Q75" s="76"/>
      <c r="R75" s="28"/>
      <c r="S75" s="2">
        <v>9</v>
      </c>
      <c r="T75" s="2">
        <f t="shared" si="2"/>
        <v>0</v>
      </c>
    </row>
    <row r="76" spans="2:22" ht="18.75" customHeight="1">
      <c r="B76" s="43"/>
      <c r="C76" s="78" t="s">
        <v>46</v>
      </c>
      <c r="D76" s="78"/>
      <c r="E76" s="79"/>
      <c r="F76" s="69"/>
      <c r="G76" s="70"/>
      <c r="H76" s="70"/>
      <c r="I76" s="70"/>
      <c r="J76" s="70"/>
      <c r="K76" s="70"/>
      <c r="L76" s="70"/>
      <c r="M76" s="70"/>
      <c r="N76" s="71"/>
      <c r="O76" s="74"/>
      <c r="P76" s="75"/>
      <c r="Q76" s="76"/>
      <c r="R76" s="28"/>
      <c r="S76" s="2">
        <v>10</v>
      </c>
      <c r="T76" s="2">
        <f t="shared" si="2"/>
        <v>0</v>
      </c>
    </row>
    <row r="77" spans="2:22" ht="18.75" customHeight="1">
      <c r="B77" s="43"/>
      <c r="C77" s="78" t="s">
        <v>47</v>
      </c>
      <c r="D77" s="78"/>
      <c r="E77" s="79"/>
      <c r="F77" s="69"/>
      <c r="G77" s="70"/>
      <c r="H77" s="70"/>
      <c r="I77" s="70"/>
      <c r="J77" s="70"/>
      <c r="K77" s="70"/>
      <c r="L77" s="70"/>
      <c r="M77" s="70"/>
      <c r="N77" s="71"/>
      <c r="O77" s="74"/>
      <c r="P77" s="75"/>
      <c r="Q77" s="76"/>
      <c r="R77" s="28"/>
      <c r="S77" s="2">
        <v>11</v>
      </c>
      <c r="T77" s="2">
        <f t="shared" si="2"/>
        <v>0</v>
      </c>
    </row>
    <row r="78" spans="2:22" ht="18.75" customHeight="1">
      <c r="B78" s="43"/>
      <c r="C78" s="78" t="s">
        <v>48</v>
      </c>
      <c r="D78" s="78"/>
      <c r="E78" s="79"/>
      <c r="F78" s="69"/>
      <c r="G78" s="70"/>
      <c r="H78" s="70"/>
      <c r="I78" s="70"/>
      <c r="J78" s="70"/>
      <c r="K78" s="70"/>
      <c r="L78" s="70"/>
      <c r="M78" s="70"/>
      <c r="N78" s="71"/>
      <c r="O78" s="74"/>
      <c r="P78" s="75"/>
      <c r="Q78" s="76"/>
      <c r="R78" s="28"/>
      <c r="S78" s="2">
        <v>12</v>
      </c>
      <c r="T78" s="2">
        <f t="shared" si="2"/>
        <v>0</v>
      </c>
    </row>
    <row r="79" spans="2:22" ht="18.75" customHeight="1">
      <c r="B79" s="43"/>
      <c r="C79" s="78" t="s">
        <v>49</v>
      </c>
      <c r="D79" s="78"/>
      <c r="E79" s="79"/>
      <c r="F79" s="69"/>
      <c r="G79" s="70"/>
      <c r="H79" s="70"/>
      <c r="I79" s="70"/>
      <c r="J79" s="70"/>
      <c r="K79" s="70"/>
      <c r="L79" s="70"/>
      <c r="M79" s="70"/>
      <c r="N79" s="71"/>
      <c r="O79" s="74"/>
      <c r="P79" s="75"/>
      <c r="Q79" s="76"/>
      <c r="R79" s="28"/>
      <c r="S79" s="2">
        <v>13</v>
      </c>
      <c r="T79" s="2">
        <f t="shared" si="2"/>
        <v>0</v>
      </c>
    </row>
    <row r="80" spans="2:22" ht="18.75" customHeight="1">
      <c r="B80" s="43"/>
      <c r="C80" s="78" t="s">
        <v>50</v>
      </c>
      <c r="D80" s="78"/>
      <c r="E80" s="79"/>
      <c r="F80" s="69"/>
      <c r="G80" s="70"/>
      <c r="H80" s="70"/>
      <c r="I80" s="70"/>
      <c r="J80" s="70"/>
      <c r="K80" s="70"/>
      <c r="L80" s="70"/>
      <c r="M80" s="70"/>
      <c r="N80" s="71"/>
      <c r="O80" s="74"/>
      <c r="P80" s="75"/>
      <c r="Q80" s="76"/>
      <c r="R80" s="28"/>
      <c r="S80" s="2">
        <v>14</v>
      </c>
      <c r="T80" s="2">
        <f t="shared" si="2"/>
        <v>0</v>
      </c>
    </row>
    <row r="81" spans="2:20" ht="18.75" customHeight="1">
      <c r="B81" s="43"/>
      <c r="C81" s="78" t="s">
        <v>51</v>
      </c>
      <c r="D81" s="78"/>
      <c r="E81" s="79"/>
      <c r="F81" s="69"/>
      <c r="G81" s="70"/>
      <c r="H81" s="70"/>
      <c r="I81" s="70"/>
      <c r="J81" s="70"/>
      <c r="K81" s="70"/>
      <c r="L81" s="70"/>
      <c r="M81" s="70"/>
      <c r="N81" s="71"/>
      <c r="O81" s="74"/>
      <c r="P81" s="75"/>
      <c r="Q81" s="76"/>
      <c r="R81" s="37"/>
      <c r="S81" s="2">
        <v>15</v>
      </c>
      <c r="T81" s="2">
        <f t="shared" si="2"/>
        <v>0</v>
      </c>
    </row>
    <row r="82" spans="2:20" ht="18.75" customHeight="1">
      <c r="B82" s="43"/>
      <c r="C82" s="78" t="s">
        <v>52</v>
      </c>
      <c r="D82" s="78"/>
      <c r="E82" s="79"/>
      <c r="F82" s="69"/>
      <c r="G82" s="70"/>
      <c r="H82" s="70"/>
      <c r="I82" s="70"/>
      <c r="J82" s="70"/>
      <c r="K82" s="70"/>
      <c r="L82" s="70"/>
      <c r="M82" s="70"/>
      <c r="N82" s="71"/>
      <c r="O82" s="74"/>
      <c r="P82" s="75"/>
      <c r="Q82" s="76"/>
      <c r="R82" s="28"/>
      <c r="S82" s="2">
        <v>16</v>
      </c>
      <c r="T82" s="2">
        <f t="shared" si="2"/>
        <v>0</v>
      </c>
    </row>
    <row r="83" spans="2:20" ht="18.75" customHeight="1">
      <c r="B83" s="43"/>
      <c r="C83" s="78" t="s">
        <v>53</v>
      </c>
      <c r="D83" s="78"/>
      <c r="E83" s="79"/>
      <c r="F83" s="69"/>
      <c r="G83" s="70"/>
      <c r="H83" s="70"/>
      <c r="I83" s="70"/>
      <c r="J83" s="70"/>
      <c r="K83" s="70"/>
      <c r="L83" s="70"/>
      <c r="M83" s="70"/>
      <c r="N83" s="71"/>
      <c r="O83" s="74"/>
      <c r="P83" s="75"/>
      <c r="Q83" s="76"/>
      <c r="R83" s="28"/>
      <c r="S83" s="2">
        <v>17</v>
      </c>
      <c r="T83" s="2">
        <f t="shared" si="2"/>
        <v>0</v>
      </c>
    </row>
    <row r="84" spans="2:20" ht="18.75" customHeight="1">
      <c r="B84" s="43"/>
      <c r="C84" s="78" t="s">
        <v>54</v>
      </c>
      <c r="D84" s="78"/>
      <c r="E84" s="79"/>
      <c r="F84" s="69"/>
      <c r="G84" s="70"/>
      <c r="H84" s="70"/>
      <c r="I84" s="70"/>
      <c r="J84" s="70"/>
      <c r="K84" s="70"/>
      <c r="L84" s="70"/>
      <c r="M84" s="70"/>
      <c r="N84" s="71"/>
      <c r="O84" s="74"/>
      <c r="P84" s="75"/>
      <c r="Q84" s="76"/>
      <c r="R84" s="28"/>
      <c r="S84" s="2">
        <v>18</v>
      </c>
      <c r="T84" s="2">
        <f t="shared" si="2"/>
        <v>0</v>
      </c>
    </row>
    <row r="85" spans="2:20" ht="18.75" customHeight="1">
      <c r="B85" s="43"/>
      <c r="C85" s="78" t="s">
        <v>55</v>
      </c>
      <c r="D85" s="78"/>
      <c r="E85" s="79"/>
      <c r="F85" s="69"/>
      <c r="G85" s="70"/>
      <c r="H85" s="70"/>
      <c r="I85" s="70"/>
      <c r="J85" s="70"/>
      <c r="K85" s="70"/>
      <c r="L85" s="70"/>
      <c r="M85" s="70"/>
      <c r="N85" s="71"/>
      <c r="O85" s="74"/>
      <c r="P85" s="75"/>
      <c r="Q85" s="76"/>
      <c r="R85" s="28"/>
      <c r="S85" s="2">
        <v>19</v>
      </c>
      <c r="T85" s="2">
        <f t="shared" si="2"/>
        <v>0</v>
      </c>
    </row>
    <row r="86" spans="2:20" ht="18.75" customHeight="1">
      <c r="B86" s="43"/>
      <c r="C86" s="78" t="s">
        <v>56</v>
      </c>
      <c r="D86" s="78"/>
      <c r="E86" s="79"/>
      <c r="F86" s="69"/>
      <c r="G86" s="70"/>
      <c r="H86" s="70"/>
      <c r="I86" s="70"/>
      <c r="J86" s="70"/>
      <c r="K86" s="70"/>
      <c r="L86" s="70"/>
      <c r="M86" s="70"/>
      <c r="N86" s="71"/>
      <c r="O86" s="74"/>
      <c r="P86" s="75"/>
      <c r="Q86" s="76"/>
      <c r="R86" s="28"/>
      <c r="S86" s="2">
        <v>20</v>
      </c>
      <c r="T86" s="2">
        <f t="shared" si="2"/>
        <v>0</v>
      </c>
    </row>
    <row r="87" spans="2:20" ht="18.75" customHeight="1">
      <c r="B87" s="43"/>
      <c r="C87" s="78" t="s">
        <v>78</v>
      </c>
      <c r="D87" s="78"/>
      <c r="E87" s="79"/>
      <c r="F87" s="69"/>
      <c r="G87" s="70"/>
      <c r="H87" s="70"/>
      <c r="I87" s="70"/>
      <c r="J87" s="70"/>
      <c r="K87" s="70"/>
      <c r="L87" s="70"/>
      <c r="M87" s="70"/>
      <c r="N87" s="71"/>
      <c r="O87" s="74"/>
      <c r="P87" s="75"/>
      <c r="Q87" s="76"/>
      <c r="R87" s="28"/>
      <c r="S87" s="2">
        <v>21</v>
      </c>
      <c r="T87" s="2">
        <f t="shared" si="2"/>
        <v>0</v>
      </c>
    </row>
    <row r="88" spans="2:20" ht="18.75" customHeight="1">
      <c r="B88" s="43"/>
      <c r="C88" s="78" t="s">
        <v>79</v>
      </c>
      <c r="D88" s="78"/>
      <c r="E88" s="79"/>
      <c r="F88" s="69"/>
      <c r="G88" s="70"/>
      <c r="H88" s="70"/>
      <c r="I88" s="70"/>
      <c r="J88" s="70"/>
      <c r="K88" s="70"/>
      <c r="L88" s="70"/>
      <c r="M88" s="70"/>
      <c r="N88" s="71"/>
      <c r="O88" s="74"/>
      <c r="P88" s="75"/>
      <c r="Q88" s="76"/>
      <c r="R88" s="28"/>
      <c r="S88" s="2">
        <v>22</v>
      </c>
      <c r="T88" s="2">
        <f t="shared" si="2"/>
        <v>0</v>
      </c>
    </row>
    <row r="89" spans="2:20" ht="18.75" customHeight="1">
      <c r="B89" s="43"/>
      <c r="C89" s="78" t="s">
        <v>80</v>
      </c>
      <c r="D89" s="78"/>
      <c r="E89" s="79"/>
      <c r="F89" s="69"/>
      <c r="G89" s="70"/>
      <c r="H89" s="70"/>
      <c r="I89" s="70"/>
      <c r="J89" s="70"/>
      <c r="K89" s="70"/>
      <c r="L89" s="70"/>
      <c r="M89" s="70"/>
      <c r="N89" s="71"/>
      <c r="O89" s="74"/>
      <c r="P89" s="75"/>
      <c r="Q89" s="76"/>
      <c r="R89" s="28"/>
      <c r="S89" s="2">
        <v>23</v>
      </c>
      <c r="T89" s="2">
        <f t="shared" si="2"/>
        <v>0</v>
      </c>
    </row>
    <row r="90" spans="2:20" ht="18.75" customHeight="1">
      <c r="B90" s="43"/>
      <c r="C90" s="78" t="s">
        <v>81</v>
      </c>
      <c r="D90" s="78"/>
      <c r="E90" s="79"/>
      <c r="F90" s="69"/>
      <c r="G90" s="70"/>
      <c r="H90" s="70"/>
      <c r="I90" s="70"/>
      <c r="J90" s="70"/>
      <c r="K90" s="70"/>
      <c r="L90" s="70"/>
      <c r="M90" s="70"/>
      <c r="N90" s="71"/>
      <c r="O90" s="74"/>
      <c r="P90" s="75"/>
      <c r="Q90" s="76"/>
      <c r="R90" s="28"/>
      <c r="S90" s="2">
        <v>24</v>
      </c>
      <c r="T90" s="2">
        <f t="shared" si="2"/>
        <v>0</v>
      </c>
    </row>
    <row r="91" spans="2:20" ht="18.75" customHeight="1">
      <c r="B91" s="43"/>
      <c r="C91" s="78" t="s">
        <v>82</v>
      </c>
      <c r="D91" s="78"/>
      <c r="E91" s="79"/>
      <c r="F91" s="69"/>
      <c r="G91" s="70"/>
      <c r="H91" s="70"/>
      <c r="I91" s="70"/>
      <c r="J91" s="70"/>
      <c r="K91" s="70"/>
      <c r="L91" s="70"/>
      <c r="M91" s="70"/>
      <c r="N91" s="71"/>
      <c r="O91" s="74"/>
      <c r="P91" s="75"/>
      <c r="Q91" s="76"/>
      <c r="R91" s="28"/>
      <c r="S91" s="2">
        <v>25</v>
      </c>
      <c r="T91" s="2">
        <f t="shared" si="2"/>
        <v>0</v>
      </c>
    </row>
    <row r="92" spans="2:20" ht="18.75" customHeight="1">
      <c r="B92" s="43"/>
      <c r="C92" s="78" t="s">
        <v>83</v>
      </c>
      <c r="D92" s="78"/>
      <c r="E92" s="79"/>
      <c r="F92" s="69"/>
      <c r="G92" s="70"/>
      <c r="H92" s="70"/>
      <c r="I92" s="70"/>
      <c r="J92" s="70"/>
      <c r="K92" s="70"/>
      <c r="L92" s="70"/>
      <c r="M92" s="70"/>
      <c r="N92" s="71"/>
      <c r="O92" s="74"/>
      <c r="P92" s="75"/>
      <c r="Q92" s="76"/>
      <c r="R92" s="28"/>
      <c r="S92" s="2">
        <v>26</v>
      </c>
      <c r="T92" s="2">
        <f t="shared" si="2"/>
        <v>0</v>
      </c>
    </row>
    <row r="93" spans="2:20" ht="18.75" customHeight="1">
      <c r="B93" s="43"/>
      <c r="C93" s="78" t="s">
        <v>84</v>
      </c>
      <c r="D93" s="78"/>
      <c r="E93" s="79"/>
      <c r="F93" s="69"/>
      <c r="G93" s="70"/>
      <c r="H93" s="70"/>
      <c r="I93" s="70"/>
      <c r="J93" s="70"/>
      <c r="K93" s="70"/>
      <c r="L93" s="70"/>
      <c r="M93" s="70"/>
      <c r="N93" s="71"/>
      <c r="O93" s="74"/>
      <c r="P93" s="75"/>
      <c r="Q93" s="76"/>
      <c r="R93" s="28"/>
      <c r="S93" s="2">
        <v>27</v>
      </c>
      <c r="T93" s="2">
        <f t="shared" si="2"/>
        <v>0</v>
      </c>
    </row>
    <row r="94" spans="2:20" ht="18.75" customHeight="1">
      <c r="B94" s="43"/>
      <c r="C94" s="78" t="s">
        <v>85</v>
      </c>
      <c r="D94" s="78"/>
      <c r="E94" s="79"/>
      <c r="F94" s="69"/>
      <c r="G94" s="70"/>
      <c r="H94" s="70"/>
      <c r="I94" s="70"/>
      <c r="J94" s="70"/>
      <c r="K94" s="70"/>
      <c r="L94" s="70"/>
      <c r="M94" s="70"/>
      <c r="N94" s="71"/>
      <c r="O94" s="74"/>
      <c r="P94" s="75"/>
      <c r="Q94" s="76"/>
      <c r="R94" s="28"/>
      <c r="S94" s="2">
        <v>28</v>
      </c>
      <c r="T94" s="2">
        <f t="shared" si="2"/>
        <v>0</v>
      </c>
    </row>
    <row r="95" spans="2:20" ht="18.75" customHeight="1">
      <c r="B95" s="43"/>
      <c r="C95" s="78" t="s">
        <v>86</v>
      </c>
      <c r="D95" s="78"/>
      <c r="E95" s="79"/>
      <c r="F95" s="69"/>
      <c r="G95" s="70"/>
      <c r="H95" s="70"/>
      <c r="I95" s="70"/>
      <c r="J95" s="70"/>
      <c r="K95" s="70"/>
      <c r="L95" s="70"/>
      <c r="M95" s="70"/>
      <c r="N95" s="71"/>
      <c r="O95" s="74"/>
      <c r="P95" s="75"/>
      <c r="Q95" s="76"/>
      <c r="R95" s="28"/>
      <c r="S95" s="2">
        <v>29</v>
      </c>
      <c r="T95" s="2">
        <f t="shared" si="2"/>
        <v>0</v>
      </c>
    </row>
    <row r="96" spans="2:20" ht="18.75" customHeight="1" thickBot="1">
      <c r="B96" s="43"/>
      <c r="C96" s="78" t="s">
        <v>87</v>
      </c>
      <c r="D96" s="78"/>
      <c r="E96" s="79"/>
      <c r="F96" s="66"/>
      <c r="G96" s="67"/>
      <c r="H96" s="67"/>
      <c r="I96" s="67"/>
      <c r="J96" s="67"/>
      <c r="K96" s="67"/>
      <c r="L96" s="67"/>
      <c r="M96" s="67"/>
      <c r="N96" s="68"/>
      <c r="O96" s="74"/>
      <c r="P96" s="75"/>
      <c r="Q96" s="76"/>
      <c r="R96" s="28"/>
      <c r="S96" s="2">
        <v>30</v>
      </c>
      <c r="T96" s="2">
        <f t="shared" si="2"/>
        <v>0</v>
      </c>
    </row>
    <row r="97" spans="2:23" ht="13.5">
      <c r="B97" s="43"/>
      <c r="C97" s="37"/>
      <c r="D97" s="37"/>
      <c r="E97" s="37"/>
      <c r="F97" s="37"/>
      <c r="G97" s="37"/>
      <c r="H97" s="37"/>
      <c r="I97" s="37"/>
      <c r="J97" s="37"/>
      <c r="K97" s="37"/>
      <c r="L97" s="37"/>
      <c r="M97" s="37"/>
      <c r="N97" s="37"/>
      <c r="O97" s="37"/>
      <c r="P97" s="37"/>
      <c r="Q97" s="37"/>
      <c r="R97" s="37"/>
    </row>
    <row r="98" spans="2:23" ht="13.5">
      <c r="B98" s="13" t="s">
        <v>10</v>
      </c>
      <c r="C98" s="65" t="s">
        <v>255</v>
      </c>
      <c r="D98" s="65"/>
      <c r="E98" s="65"/>
      <c r="F98" s="65"/>
      <c r="G98" s="65"/>
      <c r="H98" s="65"/>
      <c r="I98" s="65"/>
      <c r="J98" s="65"/>
      <c r="K98" s="65"/>
      <c r="L98" s="65"/>
      <c r="M98" s="65"/>
      <c r="N98" s="65"/>
      <c r="O98" s="65"/>
      <c r="P98" s="65"/>
      <c r="Q98" s="65"/>
      <c r="R98" s="37"/>
    </row>
    <row r="99" spans="2:23" ht="13.5">
      <c r="B99" s="13"/>
      <c r="C99" s="37" t="s">
        <v>256</v>
      </c>
      <c r="D99" s="42"/>
      <c r="E99" s="42"/>
      <c r="F99" s="58"/>
      <c r="G99" s="58"/>
      <c r="H99" s="58"/>
      <c r="I99" s="58"/>
      <c r="J99" s="58"/>
      <c r="K99" s="58"/>
      <c r="L99" s="58"/>
      <c r="M99" s="58"/>
      <c r="N99" s="58"/>
      <c r="O99" s="58"/>
      <c r="P99" s="42"/>
      <c r="Q99" s="42"/>
      <c r="R99" s="37"/>
    </row>
    <row r="100" spans="2:23" ht="14.25" thickBot="1">
      <c r="B100" s="13"/>
      <c r="C100" s="37"/>
      <c r="D100" s="42"/>
      <c r="E100" s="42"/>
      <c r="F100" s="42"/>
      <c r="G100" s="42"/>
      <c r="H100" s="42"/>
      <c r="I100" s="42"/>
      <c r="J100" s="42"/>
      <c r="K100" s="42"/>
      <c r="L100" s="42"/>
      <c r="M100" s="42"/>
      <c r="N100" s="42"/>
      <c r="O100" s="42"/>
      <c r="P100" s="42"/>
      <c r="Q100" s="42"/>
      <c r="R100" s="37"/>
    </row>
    <row r="101" spans="2:23" ht="18.75" customHeight="1">
      <c r="B101" s="43"/>
      <c r="C101" s="37"/>
      <c r="D101" s="52"/>
      <c r="E101" s="1" t="s">
        <v>132</v>
      </c>
      <c r="F101" s="37"/>
      <c r="G101" s="37"/>
      <c r="H101" s="37"/>
      <c r="I101" s="37"/>
      <c r="J101" s="52"/>
      <c r="K101" s="1" t="s">
        <v>133</v>
      </c>
      <c r="L101" s="37"/>
      <c r="M101" s="37"/>
      <c r="N101" s="37"/>
      <c r="O101" s="42"/>
      <c r="P101" s="42"/>
      <c r="Q101" s="42"/>
      <c r="R101" s="37"/>
      <c r="S101" s="2">
        <f>COUNTA($D$101:$D$103,$J$101:$J$103)</f>
        <v>0</v>
      </c>
      <c r="T101" s="2" t="str">
        <f>_xlfn.XLOOKUP("○",D101:D103,E101:E103,"")</f>
        <v/>
      </c>
      <c r="W101" s="1"/>
    </row>
    <row r="102" spans="2:23" ht="18.75" customHeight="1">
      <c r="B102" s="43"/>
      <c r="C102" s="37"/>
      <c r="D102" s="54"/>
      <c r="E102" s="1" t="s">
        <v>136</v>
      </c>
      <c r="F102" s="37"/>
      <c r="G102" s="37"/>
      <c r="H102" s="37"/>
      <c r="I102" s="37"/>
      <c r="J102" s="54"/>
      <c r="K102" s="1" t="s">
        <v>134</v>
      </c>
      <c r="L102" s="37"/>
      <c r="M102" s="37"/>
      <c r="N102" s="37"/>
      <c r="O102" s="37"/>
      <c r="P102" s="37"/>
      <c r="Q102" s="37"/>
      <c r="R102" s="37"/>
      <c r="S102" s="2">
        <f>COUNTA($D$101:$D$103,$J$101:$J$103)</f>
        <v>0</v>
      </c>
      <c r="T102" s="2" t="str">
        <f>_xlfn.XLOOKUP("○",J101:J103,K101:K103,"")</f>
        <v/>
      </c>
      <c r="W102" s="37"/>
    </row>
    <row r="103" spans="2:23" ht="18.75" customHeight="1" thickBot="1">
      <c r="B103" s="43"/>
      <c r="C103" s="37"/>
      <c r="D103" s="53"/>
      <c r="E103" s="18" t="s">
        <v>138</v>
      </c>
      <c r="F103" s="37"/>
      <c r="G103" s="37"/>
      <c r="H103" s="37"/>
      <c r="I103" s="37"/>
      <c r="J103" s="53"/>
      <c r="K103" s="1" t="s">
        <v>135</v>
      </c>
      <c r="L103" s="37"/>
      <c r="M103" s="37"/>
      <c r="N103" s="37"/>
      <c r="O103" s="37"/>
      <c r="P103" s="37"/>
      <c r="Q103" s="37"/>
      <c r="S103" s="2">
        <f>COUNTA($D$101:$D$103,$J$101:$J$103)</f>
        <v>0</v>
      </c>
      <c r="T103" s="2" t="str">
        <f>_xlfn.CONCAT(T101:T102)</f>
        <v/>
      </c>
    </row>
    <row r="104" spans="2:23" ht="18.75" customHeight="1">
      <c r="B104" s="43"/>
      <c r="C104" s="3"/>
      <c r="D104" s="37"/>
      <c r="E104" s="37"/>
      <c r="F104" s="37"/>
      <c r="G104" s="37"/>
      <c r="H104" s="37"/>
      <c r="I104" s="37"/>
      <c r="J104" s="37"/>
      <c r="K104" s="37"/>
      <c r="L104" s="37"/>
      <c r="M104" s="37"/>
      <c r="N104" s="37"/>
      <c r="O104" s="37"/>
      <c r="P104" s="37"/>
      <c r="Q104" s="37"/>
      <c r="R104" s="28"/>
      <c r="W104" s="37"/>
    </row>
    <row r="105" spans="2:23" ht="13.5">
      <c r="B105" s="13" t="s">
        <v>151</v>
      </c>
      <c r="C105" s="37" t="s">
        <v>240</v>
      </c>
      <c r="D105" s="42"/>
      <c r="E105" s="42"/>
      <c r="F105" s="42"/>
      <c r="G105" s="42"/>
      <c r="H105" s="42"/>
      <c r="I105" s="42"/>
      <c r="J105" s="42"/>
      <c r="K105" s="42"/>
      <c r="L105" s="42"/>
      <c r="M105" s="42"/>
      <c r="N105" s="42"/>
      <c r="O105" s="42"/>
      <c r="P105" s="42"/>
      <c r="Q105" s="42"/>
      <c r="R105" s="42"/>
    </row>
    <row r="106" spans="2:23" ht="13.5">
      <c r="B106" s="43"/>
      <c r="C106" s="37" t="s">
        <v>241</v>
      </c>
      <c r="D106" s="42"/>
      <c r="E106" s="42"/>
      <c r="F106" s="42"/>
      <c r="G106" s="42"/>
      <c r="H106" s="42"/>
      <c r="I106" s="42"/>
      <c r="J106" s="42"/>
      <c r="K106" s="42"/>
      <c r="L106" s="42"/>
      <c r="M106" s="42"/>
      <c r="N106" s="42"/>
      <c r="O106" s="42"/>
      <c r="P106" s="42"/>
      <c r="Q106" s="42"/>
      <c r="R106" s="42"/>
    </row>
    <row r="107" spans="2:23" ht="14.25" thickBot="1">
      <c r="B107" s="43"/>
      <c r="C107" s="37"/>
      <c r="D107" s="42"/>
      <c r="E107" s="42"/>
      <c r="F107" s="42"/>
      <c r="G107" s="42"/>
      <c r="H107" s="42"/>
      <c r="I107" s="42"/>
      <c r="J107" s="42"/>
      <c r="K107" s="42"/>
      <c r="L107" s="42"/>
      <c r="M107" s="42"/>
      <c r="N107" s="42"/>
      <c r="O107" s="42"/>
      <c r="P107" s="42"/>
      <c r="Q107" s="42"/>
      <c r="R107" s="42"/>
    </row>
    <row r="108" spans="2:23" ht="18.75" customHeight="1" thickBot="1">
      <c r="B108" s="43"/>
      <c r="C108" s="60" t="s">
        <v>155</v>
      </c>
      <c r="D108" s="60"/>
      <c r="E108" s="60"/>
      <c r="F108" s="83"/>
      <c r="G108" s="84"/>
      <c r="H108" s="85"/>
      <c r="I108" s="37"/>
      <c r="J108" s="37"/>
      <c r="K108" s="37"/>
      <c r="L108" s="37"/>
      <c r="M108" s="37"/>
      <c r="N108" s="37"/>
      <c r="O108" s="37"/>
      <c r="P108" s="37"/>
      <c r="Q108" s="37"/>
      <c r="R108" s="37"/>
      <c r="S108" s="2">
        <f>COUNTA(F108)</f>
        <v>0</v>
      </c>
    </row>
    <row r="109" spans="2:23" ht="13.5">
      <c r="B109" s="43"/>
      <c r="C109" s="42"/>
      <c r="D109" s="42"/>
      <c r="E109" s="42"/>
      <c r="F109" s="42"/>
      <c r="G109" s="42"/>
      <c r="H109" s="42"/>
      <c r="I109" s="42"/>
      <c r="J109" s="42"/>
      <c r="K109" s="42"/>
      <c r="L109" s="42"/>
      <c r="M109" s="42"/>
      <c r="N109" s="42"/>
      <c r="O109" s="42"/>
      <c r="P109" s="42"/>
      <c r="Q109" s="42"/>
      <c r="R109" s="42"/>
    </row>
    <row r="110" spans="2:23" ht="13.5">
      <c r="B110" s="13" t="s">
        <v>156</v>
      </c>
      <c r="C110" s="37" t="s">
        <v>238</v>
      </c>
      <c r="D110" s="42"/>
      <c r="E110" s="42"/>
      <c r="F110" s="42"/>
      <c r="G110" s="42"/>
      <c r="H110" s="42"/>
      <c r="I110" s="42"/>
      <c r="J110" s="42"/>
      <c r="K110" s="42"/>
      <c r="L110" s="42"/>
      <c r="M110" s="42"/>
      <c r="N110" s="42"/>
      <c r="O110" s="42"/>
      <c r="P110" s="42"/>
      <c r="Q110" s="42"/>
      <c r="R110" s="42"/>
    </row>
    <row r="111" spans="2:23" ht="13.5">
      <c r="B111" s="43"/>
      <c r="C111" s="37" t="s">
        <v>239</v>
      </c>
      <c r="D111" s="42"/>
      <c r="E111" s="42"/>
      <c r="F111" s="42"/>
      <c r="G111" s="42"/>
      <c r="H111" s="42"/>
      <c r="I111" s="42"/>
      <c r="J111" s="42"/>
      <c r="K111" s="42"/>
      <c r="L111" s="42"/>
      <c r="M111" s="42"/>
      <c r="N111" s="42"/>
      <c r="O111" s="42"/>
      <c r="P111" s="42"/>
      <c r="Q111" s="42"/>
      <c r="R111" s="42"/>
    </row>
    <row r="112" spans="2:23" ht="13.5">
      <c r="B112" s="43"/>
      <c r="C112" s="37" t="s">
        <v>214</v>
      </c>
      <c r="D112" s="37"/>
      <c r="E112" s="37" t="s">
        <v>215</v>
      </c>
      <c r="F112" s="37"/>
      <c r="G112" s="37"/>
      <c r="H112" s="37" t="s">
        <v>216</v>
      </c>
      <c r="I112" s="37"/>
      <c r="J112" s="37"/>
      <c r="K112" s="37"/>
      <c r="L112" s="37"/>
      <c r="M112" s="37"/>
      <c r="N112" s="37" t="s">
        <v>218</v>
      </c>
      <c r="O112" s="37"/>
      <c r="P112" s="37"/>
      <c r="Q112" s="37"/>
      <c r="R112" s="42"/>
    </row>
    <row r="113" spans="2:20" ht="13.5">
      <c r="B113" s="43"/>
      <c r="D113" s="37"/>
      <c r="E113" s="5" t="s">
        <v>174</v>
      </c>
      <c r="F113" s="5"/>
      <c r="G113" s="37"/>
      <c r="H113" s="5" t="s">
        <v>69</v>
      </c>
      <c r="I113" s="5"/>
      <c r="J113" s="5" t="s">
        <v>72</v>
      </c>
      <c r="K113" s="5"/>
      <c r="L113" s="5" t="s">
        <v>75</v>
      </c>
      <c r="M113" s="5"/>
      <c r="N113" s="5" t="s">
        <v>219</v>
      </c>
      <c r="O113" s="5"/>
      <c r="P113" s="37"/>
      <c r="Q113" s="37"/>
      <c r="R113" s="42"/>
    </row>
    <row r="114" spans="2:20" ht="13.5">
      <c r="B114" s="43"/>
      <c r="C114" s="37"/>
      <c r="D114" s="37"/>
      <c r="E114" s="5" t="s">
        <v>213</v>
      </c>
      <c r="F114" s="5"/>
      <c r="G114" s="37"/>
      <c r="H114" s="5" t="s">
        <v>70</v>
      </c>
      <c r="I114" s="5"/>
      <c r="J114" s="5" t="s">
        <v>73</v>
      </c>
      <c r="K114" s="5"/>
      <c r="L114" s="5" t="s">
        <v>76</v>
      </c>
      <c r="M114" s="5"/>
      <c r="N114" s="5" t="s">
        <v>220</v>
      </c>
      <c r="O114" s="5"/>
      <c r="P114" s="37"/>
      <c r="Q114" s="37"/>
      <c r="R114" s="42"/>
    </row>
    <row r="115" spans="2:20" ht="13.5">
      <c r="B115" s="43"/>
      <c r="C115" s="37"/>
      <c r="D115" s="37"/>
      <c r="E115" s="37"/>
      <c r="F115" s="37"/>
      <c r="G115" s="37"/>
      <c r="H115" s="5" t="s">
        <v>71</v>
      </c>
      <c r="I115" s="5"/>
      <c r="J115" s="5" t="s">
        <v>74</v>
      </c>
      <c r="K115" s="5"/>
      <c r="L115" s="5" t="s">
        <v>77</v>
      </c>
      <c r="M115" s="5"/>
      <c r="N115" s="5" t="s">
        <v>221</v>
      </c>
      <c r="O115" s="5"/>
      <c r="P115" s="37"/>
      <c r="Q115" s="37"/>
      <c r="R115" s="42"/>
    </row>
    <row r="116" spans="2:20" ht="13.5">
      <c r="B116" s="43"/>
      <c r="C116" s="37"/>
      <c r="D116" s="37"/>
      <c r="E116" s="37"/>
      <c r="F116" s="37"/>
      <c r="G116" s="37"/>
      <c r="H116" s="37"/>
      <c r="I116" s="37"/>
      <c r="J116" s="37"/>
      <c r="K116" s="37"/>
      <c r="L116" s="37"/>
      <c r="M116" s="37"/>
      <c r="N116" s="37"/>
      <c r="O116" s="37"/>
      <c r="P116" s="37"/>
      <c r="Q116" s="37"/>
      <c r="R116" s="42"/>
    </row>
    <row r="117" spans="2:20" ht="18.75" customHeight="1" thickBot="1">
      <c r="B117" s="43"/>
      <c r="C117" s="7"/>
      <c r="D117" s="7"/>
      <c r="E117" s="7"/>
      <c r="F117" s="77" t="s">
        <v>42</v>
      </c>
      <c r="G117" s="77"/>
      <c r="H117" s="77"/>
      <c r="I117" s="77" t="s">
        <v>43</v>
      </c>
      <c r="J117" s="77"/>
      <c r="K117" s="77"/>
      <c r="L117" s="77"/>
      <c r="M117" s="77"/>
      <c r="N117" s="77"/>
      <c r="O117" s="77" t="s">
        <v>44</v>
      </c>
      <c r="P117" s="77"/>
      <c r="Q117" s="77"/>
      <c r="R117" s="28"/>
    </row>
    <row r="118" spans="2:20" ht="18.75" customHeight="1">
      <c r="B118" s="43"/>
      <c r="C118" s="80" t="s">
        <v>34</v>
      </c>
      <c r="D118" s="80"/>
      <c r="E118" s="81"/>
      <c r="F118" s="82"/>
      <c r="G118" s="72"/>
      <c r="H118" s="72"/>
      <c r="I118" s="72"/>
      <c r="J118" s="72"/>
      <c r="K118" s="72"/>
      <c r="L118" s="72"/>
      <c r="M118" s="72"/>
      <c r="N118" s="72"/>
      <c r="O118" s="72"/>
      <c r="P118" s="72"/>
      <c r="Q118" s="73"/>
      <c r="R118" s="28"/>
      <c r="S118" s="2">
        <v>1</v>
      </c>
      <c r="T118" s="2">
        <f>IF($F$108&gt;=S118,1,0)</f>
        <v>0</v>
      </c>
    </row>
    <row r="119" spans="2:20" ht="18.75" customHeight="1">
      <c r="B119" s="43"/>
      <c r="C119" s="80" t="s">
        <v>35</v>
      </c>
      <c r="D119" s="80"/>
      <c r="E119" s="81"/>
      <c r="F119" s="69"/>
      <c r="G119" s="70"/>
      <c r="H119" s="70"/>
      <c r="I119" s="70"/>
      <c r="J119" s="70"/>
      <c r="K119" s="70"/>
      <c r="L119" s="70"/>
      <c r="M119" s="70"/>
      <c r="N119" s="70"/>
      <c r="O119" s="70"/>
      <c r="P119" s="70"/>
      <c r="Q119" s="71"/>
      <c r="R119" s="28"/>
      <c r="S119" s="2">
        <v>2</v>
      </c>
      <c r="T119" s="2">
        <f t="shared" ref="T119:T147" si="3">IF($F$108&gt;=S119,1,0)</f>
        <v>0</v>
      </c>
    </row>
    <row r="120" spans="2:20" ht="18.75" customHeight="1">
      <c r="B120" s="43"/>
      <c r="C120" s="80" t="s">
        <v>36</v>
      </c>
      <c r="D120" s="80"/>
      <c r="E120" s="81"/>
      <c r="F120" s="69"/>
      <c r="G120" s="70"/>
      <c r="H120" s="70"/>
      <c r="I120" s="70"/>
      <c r="J120" s="70"/>
      <c r="K120" s="70"/>
      <c r="L120" s="70"/>
      <c r="M120" s="70"/>
      <c r="N120" s="70"/>
      <c r="O120" s="70"/>
      <c r="P120" s="70"/>
      <c r="Q120" s="71"/>
      <c r="R120" s="28"/>
      <c r="S120" s="2">
        <v>3</v>
      </c>
      <c r="T120" s="2">
        <f t="shared" si="3"/>
        <v>0</v>
      </c>
    </row>
    <row r="121" spans="2:20" ht="18.75" customHeight="1">
      <c r="B121" s="43"/>
      <c r="C121" s="80" t="s">
        <v>37</v>
      </c>
      <c r="D121" s="80"/>
      <c r="E121" s="81"/>
      <c r="F121" s="69"/>
      <c r="G121" s="70"/>
      <c r="H121" s="70"/>
      <c r="I121" s="70"/>
      <c r="J121" s="70"/>
      <c r="K121" s="70"/>
      <c r="L121" s="70"/>
      <c r="M121" s="70"/>
      <c r="N121" s="70"/>
      <c r="O121" s="70"/>
      <c r="P121" s="70"/>
      <c r="Q121" s="71"/>
      <c r="R121" s="28"/>
      <c r="S121" s="2">
        <v>4</v>
      </c>
      <c r="T121" s="2">
        <f t="shared" si="3"/>
        <v>0</v>
      </c>
    </row>
    <row r="122" spans="2:20" ht="18.75" customHeight="1">
      <c r="B122" s="43"/>
      <c r="C122" s="80" t="s">
        <v>38</v>
      </c>
      <c r="D122" s="80"/>
      <c r="E122" s="81"/>
      <c r="F122" s="69"/>
      <c r="G122" s="70"/>
      <c r="H122" s="70"/>
      <c r="I122" s="70"/>
      <c r="J122" s="70"/>
      <c r="K122" s="70"/>
      <c r="L122" s="70"/>
      <c r="M122" s="70"/>
      <c r="N122" s="70"/>
      <c r="O122" s="70"/>
      <c r="P122" s="70"/>
      <c r="Q122" s="71"/>
      <c r="R122" s="28"/>
      <c r="S122" s="2">
        <v>5</v>
      </c>
      <c r="T122" s="2">
        <f t="shared" si="3"/>
        <v>0</v>
      </c>
    </row>
    <row r="123" spans="2:20" ht="18.75" customHeight="1">
      <c r="B123" s="43"/>
      <c r="C123" s="80" t="s">
        <v>39</v>
      </c>
      <c r="D123" s="80"/>
      <c r="E123" s="81"/>
      <c r="F123" s="69"/>
      <c r="G123" s="70"/>
      <c r="H123" s="70"/>
      <c r="I123" s="70"/>
      <c r="J123" s="70"/>
      <c r="K123" s="70"/>
      <c r="L123" s="70"/>
      <c r="M123" s="70"/>
      <c r="N123" s="70"/>
      <c r="O123" s="70"/>
      <c r="P123" s="70"/>
      <c r="Q123" s="71"/>
      <c r="R123" s="28"/>
      <c r="S123" s="2">
        <v>6</v>
      </c>
      <c r="T123" s="2">
        <f t="shared" si="3"/>
        <v>0</v>
      </c>
    </row>
    <row r="124" spans="2:20" ht="18.75" customHeight="1">
      <c r="B124" s="43"/>
      <c r="C124" s="80" t="s">
        <v>40</v>
      </c>
      <c r="D124" s="80"/>
      <c r="E124" s="81"/>
      <c r="F124" s="69"/>
      <c r="G124" s="70"/>
      <c r="H124" s="70"/>
      <c r="I124" s="70"/>
      <c r="J124" s="70"/>
      <c r="K124" s="70"/>
      <c r="L124" s="70"/>
      <c r="M124" s="70"/>
      <c r="N124" s="70"/>
      <c r="O124" s="70"/>
      <c r="P124" s="70"/>
      <c r="Q124" s="71"/>
      <c r="R124" s="28"/>
      <c r="S124" s="2">
        <v>7</v>
      </c>
      <c r="T124" s="2">
        <f t="shared" si="3"/>
        <v>0</v>
      </c>
    </row>
    <row r="125" spans="2:20" ht="18.75" customHeight="1">
      <c r="B125" s="43"/>
      <c r="C125" s="80" t="s">
        <v>41</v>
      </c>
      <c r="D125" s="80"/>
      <c r="E125" s="81"/>
      <c r="F125" s="69"/>
      <c r="G125" s="70"/>
      <c r="H125" s="70"/>
      <c r="I125" s="70"/>
      <c r="J125" s="70"/>
      <c r="K125" s="70"/>
      <c r="L125" s="70"/>
      <c r="M125" s="70"/>
      <c r="N125" s="70"/>
      <c r="O125" s="70"/>
      <c r="P125" s="70"/>
      <c r="Q125" s="71"/>
      <c r="R125" s="28"/>
      <c r="S125" s="2">
        <v>8</v>
      </c>
      <c r="T125" s="2">
        <f t="shared" si="3"/>
        <v>0</v>
      </c>
    </row>
    <row r="126" spans="2:20" ht="18.75" customHeight="1">
      <c r="B126" s="43"/>
      <c r="C126" s="80" t="s">
        <v>57</v>
      </c>
      <c r="D126" s="80"/>
      <c r="E126" s="81"/>
      <c r="F126" s="69"/>
      <c r="G126" s="70"/>
      <c r="H126" s="70"/>
      <c r="I126" s="70"/>
      <c r="J126" s="70"/>
      <c r="K126" s="70"/>
      <c r="L126" s="70"/>
      <c r="M126" s="70"/>
      <c r="N126" s="70"/>
      <c r="O126" s="70"/>
      <c r="P126" s="70"/>
      <c r="Q126" s="71"/>
      <c r="R126" s="28"/>
      <c r="S126" s="2">
        <v>9</v>
      </c>
      <c r="T126" s="2">
        <f t="shared" si="3"/>
        <v>0</v>
      </c>
    </row>
    <row r="127" spans="2:20" ht="18.600000000000001" customHeight="1">
      <c r="B127" s="43"/>
      <c r="C127" s="80" t="s">
        <v>58</v>
      </c>
      <c r="D127" s="80"/>
      <c r="E127" s="81"/>
      <c r="F127" s="69"/>
      <c r="G127" s="70"/>
      <c r="H127" s="70"/>
      <c r="I127" s="70"/>
      <c r="J127" s="70"/>
      <c r="K127" s="70"/>
      <c r="L127" s="70"/>
      <c r="M127" s="70"/>
      <c r="N127" s="70"/>
      <c r="O127" s="70"/>
      <c r="P127" s="70"/>
      <c r="Q127" s="71"/>
      <c r="R127" s="28"/>
      <c r="S127" s="2">
        <v>10</v>
      </c>
      <c r="T127" s="2">
        <f t="shared" si="3"/>
        <v>0</v>
      </c>
    </row>
    <row r="128" spans="2:20" ht="18.75" customHeight="1">
      <c r="B128" s="43"/>
      <c r="C128" s="80" t="s">
        <v>59</v>
      </c>
      <c r="D128" s="80"/>
      <c r="E128" s="81"/>
      <c r="F128" s="69"/>
      <c r="G128" s="70"/>
      <c r="H128" s="70"/>
      <c r="I128" s="70"/>
      <c r="J128" s="70"/>
      <c r="K128" s="70"/>
      <c r="L128" s="70"/>
      <c r="M128" s="70"/>
      <c r="N128" s="70"/>
      <c r="O128" s="70"/>
      <c r="P128" s="70"/>
      <c r="Q128" s="71"/>
      <c r="R128" s="28"/>
      <c r="S128" s="2">
        <v>11</v>
      </c>
      <c r="T128" s="2">
        <f t="shared" si="3"/>
        <v>0</v>
      </c>
    </row>
    <row r="129" spans="2:20" ht="18.75" customHeight="1">
      <c r="B129" s="43"/>
      <c r="C129" s="80" t="s">
        <v>60</v>
      </c>
      <c r="D129" s="80"/>
      <c r="E129" s="81"/>
      <c r="F129" s="69"/>
      <c r="G129" s="70"/>
      <c r="H129" s="70"/>
      <c r="I129" s="70"/>
      <c r="J129" s="70"/>
      <c r="K129" s="70"/>
      <c r="L129" s="70"/>
      <c r="M129" s="70"/>
      <c r="N129" s="70"/>
      <c r="O129" s="70"/>
      <c r="P129" s="70"/>
      <c r="Q129" s="71"/>
      <c r="R129" s="37"/>
      <c r="S129" s="2">
        <v>12</v>
      </c>
      <c r="T129" s="2">
        <f t="shared" si="3"/>
        <v>0</v>
      </c>
    </row>
    <row r="130" spans="2:20" ht="18.75" customHeight="1">
      <c r="B130" s="43"/>
      <c r="C130" s="80" t="s">
        <v>61</v>
      </c>
      <c r="D130" s="80"/>
      <c r="E130" s="81"/>
      <c r="F130" s="69"/>
      <c r="G130" s="70"/>
      <c r="H130" s="70"/>
      <c r="I130" s="70"/>
      <c r="J130" s="70"/>
      <c r="K130" s="70"/>
      <c r="L130" s="70"/>
      <c r="M130" s="70"/>
      <c r="N130" s="70"/>
      <c r="O130" s="70"/>
      <c r="P130" s="70"/>
      <c r="Q130" s="71"/>
      <c r="R130" s="37"/>
      <c r="S130" s="2">
        <v>13</v>
      </c>
      <c r="T130" s="2">
        <f t="shared" si="3"/>
        <v>0</v>
      </c>
    </row>
    <row r="131" spans="2:20" ht="18.75" customHeight="1">
      <c r="B131" s="43"/>
      <c r="C131" s="80" t="s">
        <v>62</v>
      </c>
      <c r="D131" s="80"/>
      <c r="E131" s="81"/>
      <c r="F131" s="69"/>
      <c r="G131" s="70"/>
      <c r="H131" s="70"/>
      <c r="I131" s="70"/>
      <c r="J131" s="70"/>
      <c r="K131" s="70"/>
      <c r="L131" s="70"/>
      <c r="M131" s="70"/>
      <c r="N131" s="70"/>
      <c r="O131" s="70"/>
      <c r="P131" s="70"/>
      <c r="Q131" s="71"/>
      <c r="R131" s="37"/>
      <c r="S131" s="2">
        <v>14</v>
      </c>
      <c r="T131" s="2">
        <f t="shared" si="3"/>
        <v>0</v>
      </c>
    </row>
    <row r="132" spans="2:20" ht="18.75" customHeight="1">
      <c r="B132" s="43"/>
      <c r="C132" s="80" t="s">
        <v>63</v>
      </c>
      <c r="D132" s="80"/>
      <c r="E132" s="81"/>
      <c r="F132" s="69"/>
      <c r="G132" s="70"/>
      <c r="H132" s="70"/>
      <c r="I132" s="70"/>
      <c r="J132" s="70"/>
      <c r="K132" s="70"/>
      <c r="L132" s="70"/>
      <c r="M132" s="70"/>
      <c r="N132" s="70"/>
      <c r="O132" s="70"/>
      <c r="P132" s="70"/>
      <c r="Q132" s="71"/>
      <c r="R132" s="37"/>
      <c r="S132" s="2">
        <v>15</v>
      </c>
      <c r="T132" s="2">
        <f t="shared" si="3"/>
        <v>0</v>
      </c>
    </row>
    <row r="133" spans="2:20" ht="18.75" customHeight="1">
      <c r="B133" s="43"/>
      <c r="C133" s="80" t="s">
        <v>64</v>
      </c>
      <c r="D133" s="80"/>
      <c r="E133" s="81"/>
      <c r="F133" s="69"/>
      <c r="G133" s="70"/>
      <c r="H133" s="70"/>
      <c r="I133" s="70"/>
      <c r="J133" s="70"/>
      <c r="K133" s="70"/>
      <c r="L133" s="70"/>
      <c r="M133" s="70"/>
      <c r="N133" s="70"/>
      <c r="O133" s="70"/>
      <c r="P133" s="70"/>
      <c r="Q133" s="71"/>
      <c r="R133" s="37"/>
      <c r="S133" s="2">
        <v>16</v>
      </c>
      <c r="T133" s="2">
        <f t="shared" si="3"/>
        <v>0</v>
      </c>
    </row>
    <row r="134" spans="2:20" ht="18.75" customHeight="1">
      <c r="B134" s="43"/>
      <c r="C134" s="80" t="s">
        <v>65</v>
      </c>
      <c r="D134" s="80"/>
      <c r="E134" s="81"/>
      <c r="F134" s="69"/>
      <c r="G134" s="70"/>
      <c r="H134" s="70"/>
      <c r="I134" s="70"/>
      <c r="J134" s="70"/>
      <c r="K134" s="70"/>
      <c r="L134" s="70"/>
      <c r="M134" s="70"/>
      <c r="N134" s="70"/>
      <c r="O134" s="70"/>
      <c r="P134" s="70"/>
      <c r="Q134" s="71"/>
      <c r="R134" s="37"/>
      <c r="S134" s="2">
        <v>17</v>
      </c>
      <c r="T134" s="2">
        <f t="shared" si="3"/>
        <v>0</v>
      </c>
    </row>
    <row r="135" spans="2:20" ht="18.75" customHeight="1">
      <c r="B135" s="43"/>
      <c r="C135" s="80" t="s">
        <v>66</v>
      </c>
      <c r="D135" s="80"/>
      <c r="E135" s="81"/>
      <c r="F135" s="69"/>
      <c r="G135" s="70"/>
      <c r="H135" s="70"/>
      <c r="I135" s="70"/>
      <c r="J135" s="70"/>
      <c r="K135" s="70"/>
      <c r="L135" s="70"/>
      <c r="M135" s="70"/>
      <c r="N135" s="70"/>
      <c r="O135" s="70"/>
      <c r="P135" s="70"/>
      <c r="Q135" s="71"/>
      <c r="R135" s="37"/>
      <c r="S135" s="2">
        <v>18</v>
      </c>
      <c r="T135" s="2">
        <f t="shared" si="3"/>
        <v>0</v>
      </c>
    </row>
    <row r="136" spans="2:20" ht="18.600000000000001" customHeight="1">
      <c r="B136" s="43"/>
      <c r="C136" s="80" t="s">
        <v>67</v>
      </c>
      <c r="D136" s="80"/>
      <c r="E136" s="81"/>
      <c r="F136" s="69"/>
      <c r="G136" s="70"/>
      <c r="H136" s="70"/>
      <c r="I136" s="70"/>
      <c r="J136" s="70"/>
      <c r="K136" s="70"/>
      <c r="L136" s="70"/>
      <c r="M136" s="70"/>
      <c r="N136" s="70"/>
      <c r="O136" s="70"/>
      <c r="P136" s="70"/>
      <c r="Q136" s="71"/>
      <c r="R136" s="37"/>
      <c r="S136" s="2">
        <v>19</v>
      </c>
      <c r="T136" s="2">
        <f t="shared" si="3"/>
        <v>0</v>
      </c>
    </row>
    <row r="137" spans="2:20" ht="18.75" customHeight="1">
      <c r="B137" s="43"/>
      <c r="C137" s="80" t="s">
        <v>68</v>
      </c>
      <c r="D137" s="80"/>
      <c r="E137" s="81"/>
      <c r="F137" s="69"/>
      <c r="G137" s="70"/>
      <c r="H137" s="70"/>
      <c r="I137" s="70"/>
      <c r="J137" s="70"/>
      <c r="K137" s="70"/>
      <c r="L137" s="70"/>
      <c r="M137" s="70"/>
      <c r="N137" s="70"/>
      <c r="O137" s="70"/>
      <c r="P137" s="70"/>
      <c r="Q137" s="71"/>
      <c r="R137" s="37"/>
      <c r="S137" s="2">
        <v>20</v>
      </c>
      <c r="T137" s="2">
        <f t="shared" si="3"/>
        <v>0</v>
      </c>
    </row>
    <row r="138" spans="2:20" ht="18.75" customHeight="1">
      <c r="B138" s="43"/>
      <c r="C138" s="80" t="s">
        <v>88</v>
      </c>
      <c r="D138" s="80"/>
      <c r="E138" s="81"/>
      <c r="F138" s="69"/>
      <c r="G138" s="70"/>
      <c r="H138" s="70"/>
      <c r="I138" s="70"/>
      <c r="J138" s="70"/>
      <c r="K138" s="70"/>
      <c r="L138" s="70"/>
      <c r="M138" s="70"/>
      <c r="N138" s="70"/>
      <c r="O138" s="70"/>
      <c r="P138" s="70"/>
      <c r="Q138" s="71"/>
      <c r="R138" s="37"/>
      <c r="S138" s="2">
        <v>21</v>
      </c>
      <c r="T138" s="2">
        <f t="shared" si="3"/>
        <v>0</v>
      </c>
    </row>
    <row r="139" spans="2:20" ht="18.75" customHeight="1">
      <c r="B139" s="43"/>
      <c r="C139" s="80" t="s">
        <v>89</v>
      </c>
      <c r="D139" s="80"/>
      <c r="E139" s="81"/>
      <c r="F139" s="69"/>
      <c r="G139" s="70"/>
      <c r="H139" s="70"/>
      <c r="I139" s="70"/>
      <c r="J139" s="70"/>
      <c r="K139" s="70"/>
      <c r="L139" s="70"/>
      <c r="M139" s="70"/>
      <c r="N139" s="70"/>
      <c r="O139" s="70"/>
      <c r="P139" s="70"/>
      <c r="Q139" s="71"/>
      <c r="R139" s="37"/>
      <c r="S139" s="2">
        <v>22</v>
      </c>
      <c r="T139" s="2">
        <f t="shared" si="3"/>
        <v>0</v>
      </c>
    </row>
    <row r="140" spans="2:20" ht="18.75" customHeight="1">
      <c r="B140" s="43"/>
      <c r="C140" s="80" t="s">
        <v>90</v>
      </c>
      <c r="D140" s="80"/>
      <c r="E140" s="81"/>
      <c r="F140" s="69"/>
      <c r="G140" s="70"/>
      <c r="H140" s="70"/>
      <c r="I140" s="70"/>
      <c r="J140" s="70"/>
      <c r="K140" s="70"/>
      <c r="L140" s="70"/>
      <c r="M140" s="70"/>
      <c r="N140" s="70"/>
      <c r="O140" s="70"/>
      <c r="P140" s="70"/>
      <c r="Q140" s="71"/>
      <c r="R140" s="37"/>
      <c r="S140" s="2">
        <v>23</v>
      </c>
      <c r="T140" s="2">
        <f t="shared" si="3"/>
        <v>0</v>
      </c>
    </row>
    <row r="141" spans="2:20" ht="18.75" customHeight="1">
      <c r="B141" s="43"/>
      <c r="C141" s="80" t="s">
        <v>91</v>
      </c>
      <c r="D141" s="80"/>
      <c r="E141" s="81"/>
      <c r="F141" s="69"/>
      <c r="G141" s="70"/>
      <c r="H141" s="70"/>
      <c r="I141" s="70"/>
      <c r="J141" s="70"/>
      <c r="K141" s="70"/>
      <c r="L141" s="70"/>
      <c r="M141" s="70"/>
      <c r="N141" s="70"/>
      <c r="O141" s="70"/>
      <c r="P141" s="70"/>
      <c r="Q141" s="71"/>
      <c r="R141" s="37"/>
      <c r="S141" s="2">
        <v>24</v>
      </c>
      <c r="T141" s="2">
        <f t="shared" si="3"/>
        <v>0</v>
      </c>
    </row>
    <row r="142" spans="2:20" ht="18.75" customHeight="1">
      <c r="B142" s="43"/>
      <c r="C142" s="80" t="s">
        <v>92</v>
      </c>
      <c r="D142" s="80"/>
      <c r="E142" s="81"/>
      <c r="F142" s="69"/>
      <c r="G142" s="70"/>
      <c r="H142" s="70"/>
      <c r="I142" s="70"/>
      <c r="J142" s="70"/>
      <c r="K142" s="70"/>
      <c r="L142" s="70"/>
      <c r="M142" s="70"/>
      <c r="N142" s="70"/>
      <c r="O142" s="70"/>
      <c r="P142" s="70"/>
      <c r="Q142" s="71"/>
      <c r="R142" s="37"/>
      <c r="S142" s="2">
        <v>25</v>
      </c>
      <c r="T142" s="2">
        <f t="shared" si="3"/>
        <v>0</v>
      </c>
    </row>
    <row r="143" spans="2:20" ht="18.75" customHeight="1">
      <c r="B143" s="43"/>
      <c r="C143" s="80" t="s">
        <v>93</v>
      </c>
      <c r="D143" s="80"/>
      <c r="E143" s="81"/>
      <c r="F143" s="69"/>
      <c r="G143" s="70"/>
      <c r="H143" s="70"/>
      <c r="I143" s="70"/>
      <c r="J143" s="70"/>
      <c r="K143" s="70"/>
      <c r="L143" s="70"/>
      <c r="M143" s="70"/>
      <c r="N143" s="70"/>
      <c r="O143" s="70"/>
      <c r="P143" s="70"/>
      <c r="Q143" s="71"/>
      <c r="R143" s="37"/>
      <c r="S143" s="2">
        <v>26</v>
      </c>
      <c r="T143" s="2">
        <f t="shared" si="3"/>
        <v>0</v>
      </c>
    </row>
    <row r="144" spans="2:20" ht="18.75" customHeight="1">
      <c r="B144" s="43"/>
      <c r="C144" s="80" t="s">
        <v>94</v>
      </c>
      <c r="D144" s="80"/>
      <c r="E144" s="81"/>
      <c r="F144" s="69"/>
      <c r="G144" s="70"/>
      <c r="H144" s="70"/>
      <c r="I144" s="70"/>
      <c r="J144" s="70"/>
      <c r="K144" s="70"/>
      <c r="L144" s="70"/>
      <c r="M144" s="70"/>
      <c r="N144" s="70"/>
      <c r="O144" s="70"/>
      <c r="P144" s="70"/>
      <c r="Q144" s="71"/>
      <c r="R144" s="37"/>
      <c r="S144" s="2">
        <v>27</v>
      </c>
      <c r="T144" s="2">
        <f t="shared" si="3"/>
        <v>0</v>
      </c>
    </row>
    <row r="145" spans="2:20" ht="18.75" customHeight="1">
      <c r="B145" s="43"/>
      <c r="C145" s="80" t="s">
        <v>95</v>
      </c>
      <c r="D145" s="80"/>
      <c r="E145" s="81"/>
      <c r="F145" s="69"/>
      <c r="G145" s="70"/>
      <c r="H145" s="70"/>
      <c r="I145" s="70"/>
      <c r="J145" s="70"/>
      <c r="K145" s="70"/>
      <c r="L145" s="70"/>
      <c r="M145" s="70"/>
      <c r="N145" s="70"/>
      <c r="O145" s="70"/>
      <c r="P145" s="70"/>
      <c r="Q145" s="71"/>
      <c r="R145" s="37"/>
      <c r="S145" s="2">
        <v>28</v>
      </c>
      <c r="T145" s="2">
        <f t="shared" si="3"/>
        <v>0</v>
      </c>
    </row>
    <row r="146" spans="2:20" ht="18.75" customHeight="1">
      <c r="B146" s="43"/>
      <c r="C146" s="80" t="s">
        <v>96</v>
      </c>
      <c r="D146" s="80"/>
      <c r="E146" s="81"/>
      <c r="F146" s="69"/>
      <c r="G146" s="70"/>
      <c r="H146" s="70"/>
      <c r="I146" s="70"/>
      <c r="J146" s="70"/>
      <c r="K146" s="70"/>
      <c r="L146" s="70"/>
      <c r="M146" s="70"/>
      <c r="N146" s="70"/>
      <c r="O146" s="70"/>
      <c r="P146" s="70"/>
      <c r="Q146" s="71"/>
      <c r="R146" s="37"/>
      <c r="S146" s="2">
        <v>29</v>
      </c>
      <c r="T146" s="2">
        <f t="shared" si="3"/>
        <v>0</v>
      </c>
    </row>
    <row r="147" spans="2:20" ht="18.75" customHeight="1" thickBot="1">
      <c r="B147" s="43"/>
      <c r="C147" s="80" t="s">
        <v>97</v>
      </c>
      <c r="D147" s="80"/>
      <c r="E147" s="81"/>
      <c r="F147" s="66"/>
      <c r="G147" s="67"/>
      <c r="H147" s="67"/>
      <c r="I147" s="67"/>
      <c r="J147" s="67"/>
      <c r="K147" s="67"/>
      <c r="L147" s="67"/>
      <c r="M147" s="67"/>
      <c r="N147" s="67"/>
      <c r="O147" s="67"/>
      <c r="P147" s="67"/>
      <c r="Q147" s="68"/>
      <c r="R147" s="37"/>
      <c r="S147" s="2">
        <v>30</v>
      </c>
      <c r="T147" s="2">
        <f t="shared" si="3"/>
        <v>0</v>
      </c>
    </row>
    <row r="148" spans="2:20" ht="18.75" customHeight="1">
      <c r="B148" s="43"/>
      <c r="C148" s="37"/>
      <c r="D148" s="37"/>
      <c r="E148" s="37"/>
      <c r="F148" s="37"/>
      <c r="G148" s="37"/>
      <c r="H148" s="37"/>
      <c r="I148" s="37"/>
      <c r="J148" s="37"/>
      <c r="K148" s="37"/>
      <c r="L148" s="37"/>
      <c r="M148" s="37"/>
      <c r="N148" s="37"/>
      <c r="O148" s="37"/>
      <c r="P148" s="37"/>
      <c r="Q148" s="37"/>
      <c r="R148" s="37"/>
    </row>
    <row r="149" spans="2:20" ht="13.5">
      <c r="B149" s="17" t="s">
        <v>7</v>
      </c>
      <c r="C149" s="37" t="s">
        <v>98</v>
      </c>
      <c r="D149" s="37"/>
      <c r="E149" s="37"/>
      <c r="F149" s="37"/>
      <c r="G149" s="37"/>
      <c r="H149" s="37"/>
      <c r="I149" s="37"/>
      <c r="J149" s="37"/>
      <c r="K149" s="37"/>
      <c r="L149" s="37"/>
      <c r="M149" s="37"/>
      <c r="N149" s="37"/>
      <c r="O149" s="37"/>
      <c r="P149" s="37"/>
      <c r="Q149" s="37"/>
      <c r="R149" s="37"/>
    </row>
    <row r="150" spans="2:20" ht="13.5">
      <c r="B150" s="62" t="s">
        <v>212</v>
      </c>
      <c r="C150" s="3" t="s">
        <v>257</v>
      </c>
      <c r="D150" s="3"/>
      <c r="E150" s="3"/>
      <c r="F150" s="3"/>
      <c r="G150" s="3"/>
      <c r="H150" s="3"/>
      <c r="I150" s="3"/>
      <c r="J150" s="3"/>
      <c r="K150" s="3"/>
      <c r="L150" s="3"/>
      <c r="M150" s="3"/>
      <c r="N150" s="3"/>
      <c r="O150" s="3"/>
      <c r="P150" s="3"/>
      <c r="Q150" s="37"/>
      <c r="R150" s="37"/>
    </row>
    <row r="151" spans="2:20" ht="13.5">
      <c r="B151" s="62"/>
      <c r="C151" s="3" t="s">
        <v>224</v>
      </c>
      <c r="D151" s="3"/>
      <c r="E151" s="3"/>
      <c r="F151" s="3"/>
      <c r="G151" s="3"/>
      <c r="H151" s="3"/>
      <c r="I151" s="3"/>
      <c r="J151" s="3"/>
      <c r="K151" s="3"/>
      <c r="L151" s="3"/>
      <c r="M151" s="3"/>
      <c r="N151" s="3"/>
      <c r="O151" s="3"/>
      <c r="P151" s="3"/>
      <c r="Q151" s="37"/>
      <c r="R151" s="37"/>
    </row>
    <row r="152" spans="2:20" ht="14.25" thickBot="1">
      <c r="B152" s="40"/>
      <c r="C152" s="3"/>
      <c r="D152" s="3"/>
      <c r="E152" s="3"/>
      <c r="F152" s="3"/>
      <c r="G152" s="3"/>
      <c r="H152" s="3"/>
      <c r="I152" s="3"/>
      <c r="J152" s="3"/>
      <c r="K152" s="3"/>
      <c r="L152" s="3"/>
      <c r="M152" s="3"/>
      <c r="N152" s="3"/>
      <c r="O152" s="3"/>
      <c r="P152" s="3"/>
      <c r="Q152" s="37"/>
      <c r="R152" s="37"/>
      <c r="T152" s="2" t="s">
        <v>263</v>
      </c>
    </row>
    <row r="153" spans="2:20" ht="18.75" customHeight="1">
      <c r="B153" s="40"/>
      <c r="C153" s="3"/>
      <c r="D153" s="52"/>
      <c r="E153" s="3" t="s">
        <v>267</v>
      </c>
      <c r="F153" s="3"/>
      <c r="G153" s="3"/>
      <c r="H153" s="52"/>
      <c r="I153" s="3" t="s">
        <v>270</v>
      </c>
      <c r="J153" s="37"/>
      <c r="K153" s="61" t="s">
        <v>248</v>
      </c>
      <c r="L153" s="61"/>
      <c r="M153" s="3"/>
      <c r="N153" s="3"/>
      <c r="O153" s="3"/>
      <c r="P153" s="3"/>
      <c r="Q153" s="37"/>
      <c r="R153" s="37"/>
      <c r="S153" s="2">
        <f>COUNTA($D$153:$D$155,$H$153:$H$154)</f>
        <v>0</v>
      </c>
      <c r="T153" s="2">
        <f>COUNTA(H153:H154)</f>
        <v>0</v>
      </c>
    </row>
    <row r="154" spans="2:20" ht="18.75" customHeight="1" thickBot="1">
      <c r="B154" s="40"/>
      <c r="C154" s="3"/>
      <c r="D154" s="54"/>
      <c r="E154" s="3" t="s">
        <v>268</v>
      </c>
      <c r="F154" s="3"/>
      <c r="G154" s="3"/>
      <c r="H154" s="53"/>
      <c r="I154" s="3" t="s">
        <v>271</v>
      </c>
      <c r="J154" s="37"/>
      <c r="K154" s="61"/>
      <c r="L154" s="61"/>
      <c r="M154" s="3"/>
      <c r="N154" s="3"/>
      <c r="O154" s="37"/>
      <c r="P154" s="37"/>
      <c r="Q154" s="37"/>
      <c r="R154" s="37"/>
      <c r="S154" s="2">
        <f t="shared" ref="S154:S155" si="4">COUNTA($D$153:$D$155,$H$153:$H$154)</f>
        <v>0</v>
      </c>
      <c r="T154" s="2" t="str">
        <f>_xlfn.CONCAT(_xlfn.XLOOKUP("○",D153:D155,E153:E155,""),_xlfn.XLOOKUP("○",H153:H154,I153:I154,""))</f>
        <v/>
      </c>
    </row>
    <row r="155" spans="2:20" ht="18.75" customHeight="1" thickBot="1">
      <c r="B155" s="40"/>
      <c r="C155" s="3"/>
      <c r="D155" s="53"/>
      <c r="E155" s="3" t="s">
        <v>269</v>
      </c>
      <c r="F155" s="3"/>
      <c r="G155" s="3"/>
      <c r="H155" s="3"/>
      <c r="I155" s="3"/>
      <c r="J155" s="3"/>
      <c r="K155" s="3"/>
      <c r="L155" s="3"/>
      <c r="M155" s="3"/>
      <c r="N155" s="3"/>
      <c r="O155" s="37"/>
      <c r="P155" s="37"/>
      <c r="Q155" s="37"/>
      <c r="R155" s="37"/>
      <c r="S155" s="2">
        <f t="shared" si="4"/>
        <v>0</v>
      </c>
    </row>
    <row r="156" spans="2:20" ht="13.5">
      <c r="B156" s="40"/>
      <c r="C156" s="39"/>
      <c r="D156" s="39"/>
      <c r="E156" s="39"/>
      <c r="F156" s="3"/>
      <c r="G156" s="37"/>
      <c r="H156" s="38"/>
      <c r="I156" s="61"/>
      <c r="J156" s="61"/>
      <c r="K156" s="61"/>
      <c r="L156" s="61"/>
      <c r="M156" s="61"/>
      <c r="N156" s="61"/>
      <c r="O156" s="39"/>
      <c r="P156" s="3"/>
      <c r="Q156" s="3"/>
      <c r="R156" s="3"/>
    </row>
    <row r="157" spans="2:20" ht="13.5">
      <c r="B157" s="9" t="s">
        <v>9</v>
      </c>
      <c r="C157" s="3" t="s">
        <v>250</v>
      </c>
      <c r="D157" s="28"/>
      <c r="E157" s="28"/>
      <c r="F157" s="28"/>
      <c r="G157" s="28"/>
      <c r="H157" s="28"/>
      <c r="I157" s="28"/>
      <c r="J157" s="28"/>
      <c r="K157" s="28"/>
      <c r="L157" s="28"/>
      <c r="M157" s="28"/>
      <c r="N157" s="28"/>
      <c r="O157" s="28"/>
      <c r="P157" s="28"/>
      <c r="Q157" s="37"/>
      <c r="R157" s="38"/>
    </row>
    <row r="158" spans="2:20" ht="14.25" thickBot="1">
      <c r="B158" s="9"/>
      <c r="C158" s="28"/>
      <c r="D158" s="28"/>
      <c r="E158" s="28"/>
      <c r="F158" s="28"/>
      <c r="G158" s="28"/>
      <c r="H158" s="28"/>
      <c r="I158" s="28"/>
      <c r="J158" s="28"/>
      <c r="K158" s="28"/>
      <c r="L158" s="28"/>
      <c r="M158" s="28"/>
      <c r="N158" s="28"/>
      <c r="O158" s="28"/>
      <c r="P158" s="28"/>
      <c r="Q158" s="37"/>
      <c r="R158" s="38"/>
    </row>
    <row r="159" spans="2:20" ht="18.75" customHeight="1">
      <c r="B159" s="1"/>
      <c r="C159" s="37"/>
      <c r="D159" s="52"/>
      <c r="E159" s="39" t="s">
        <v>272</v>
      </c>
      <c r="F159" s="3"/>
      <c r="G159" s="3"/>
      <c r="H159" s="3"/>
      <c r="I159" s="3"/>
      <c r="J159" s="3"/>
      <c r="K159" s="3"/>
      <c r="L159" s="3"/>
      <c r="M159" s="3"/>
      <c r="N159" s="37"/>
      <c r="O159" s="37"/>
      <c r="P159" s="37"/>
      <c r="Q159" s="37"/>
      <c r="R159" s="38"/>
      <c r="S159" s="2">
        <f>COUNTA($D$159:$D$162)</f>
        <v>0</v>
      </c>
      <c r="T159" s="2">
        <f>COUNTA(D159)</f>
        <v>0</v>
      </c>
    </row>
    <row r="160" spans="2:20" ht="18.75" customHeight="1">
      <c r="B160" s="1"/>
      <c r="C160" s="37"/>
      <c r="D160" s="54"/>
      <c r="E160" s="39" t="s">
        <v>273</v>
      </c>
      <c r="F160" s="3"/>
      <c r="G160" s="3"/>
      <c r="H160" s="3"/>
      <c r="I160" s="3"/>
      <c r="J160" s="3"/>
      <c r="K160" s="3"/>
      <c r="L160" s="3"/>
      <c r="M160" s="3"/>
      <c r="N160" s="37"/>
      <c r="O160" s="37"/>
      <c r="P160" s="37"/>
      <c r="Q160" s="37"/>
      <c r="R160" s="38"/>
      <c r="S160" s="2">
        <f t="shared" ref="S160:S162" si="5">COUNTA($D$159:$D$162)</f>
        <v>0</v>
      </c>
      <c r="T160" s="2">
        <f>COUNTA(D160)</f>
        <v>0</v>
      </c>
    </row>
    <row r="161" spans="2:19" ht="18.75" customHeight="1">
      <c r="B161" s="1"/>
      <c r="C161" s="37"/>
      <c r="D161" s="54"/>
      <c r="E161" s="39" t="s">
        <v>274</v>
      </c>
      <c r="F161" s="3"/>
      <c r="G161" s="3"/>
      <c r="H161" s="3"/>
      <c r="I161" s="3"/>
      <c r="J161" s="61" t="s">
        <v>248</v>
      </c>
      <c r="K161" s="61"/>
      <c r="L161" s="3"/>
      <c r="M161" s="3"/>
      <c r="N161" s="37"/>
      <c r="O161" s="37"/>
      <c r="P161" s="3"/>
      <c r="Q161" s="10"/>
      <c r="R161" s="3"/>
      <c r="S161" s="2">
        <f t="shared" si="5"/>
        <v>0</v>
      </c>
    </row>
    <row r="162" spans="2:19" ht="18.75" customHeight="1" thickBot="1">
      <c r="B162" s="1"/>
      <c r="C162" s="37"/>
      <c r="D162" s="53"/>
      <c r="E162" s="39" t="s">
        <v>275</v>
      </c>
      <c r="F162" s="3"/>
      <c r="G162" s="3"/>
      <c r="H162" s="3"/>
      <c r="I162" s="3"/>
      <c r="J162" s="61"/>
      <c r="K162" s="61"/>
      <c r="L162" s="3"/>
      <c r="M162" s="3"/>
      <c r="N162" s="3"/>
      <c r="O162" s="3"/>
      <c r="P162" s="3"/>
      <c r="Q162" s="3"/>
      <c r="R162" s="3"/>
      <c r="S162" s="2">
        <f t="shared" si="5"/>
        <v>0</v>
      </c>
    </row>
    <row r="163" spans="2:19" ht="13.5">
      <c r="B163" s="1"/>
      <c r="C163" s="3"/>
      <c r="D163" s="37"/>
      <c r="E163" s="37"/>
      <c r="F163" s="37"/>
      <c r="G163" s="37"/>
      <c r="H163" s="37"/>
      <c r="I163" s="37"/>
      <c r="J163" s="37"/>
      <c r="K163" s="37"/>
      <c r="L163" s="37"/>
      <c r="M163" s="37"/>
      <c r="N163" s="37"/>
      <c r="O163" s="3"/>
      <c r="P163" s="3"/>
      <c r="Q163" s="3"/>
      <c r="R163" s="3"/>
    </row>
    <row r="164" spans="2:19" ht="13.5">
      <c r="B164" s="9" t="s">
        <v>102</v>
      </c>
      <c r="C164" s="36" t="s">
        <v>237</v>
      </c>
      <c r="D164" s="28"/>
      <c r="E164" s="28"/>
      <c r="F164" s="28"/>
      <c r="G164" s="28"/>
      <c r="H164" s="28"/>
      <c r="I164" s="28"/>
      <c r="J164" s="28"/>
      <c r="K164" s="28"/>
      <c r="L164" s="28"/>
      <c r="M164" s="28"/>
      <c r="N164" s="28"/>
      <c r="O164" s="28"/>
      <c r="P164" s="28"/>
      <c r="Q164" s="28"/>
      <c r="R164" s="3"/>
    </row>
    <row r="165" spans="2:19" ht="13.5">
      <c r="B165" s="9"/>
      <c r="C165" s="3" t="s">
        <v>251</v>
      </c>
      <c r="D165" s="28"/>
      <c r="E165" s="28"/>
      <c r="F165" s="28"/>
      <c r="G165" s="28"/>
      <c r="H165" s="28"/>
      <c r="I165" s="28"/>
      <c r="J165" s="28"/>
      <c r="K165" s="28"/>
      <c r="L165" s="28"/>
      <c r="M165" s="28"/>
      <c r="N165" s="28"/>
      <c r="O165" s="28"/>
      <c r="P165" s="28"/>
      <c r="Q165" s="28"/>
      <c r="R165" s="37"/>
    </row>
    <row r="166" spans="2:19" ht="14.25" thickBot="1">
      <c r="B166" s="9"/>
      <c r="C166" s="28"/>
      <c r="D166" s="28"/>
      <c r="E166" s="28"/>
      <c r="F166" s="28"/>
      <c r="G166" s="28"/>
      <c r="H166" s="28"/>
      <c r="I166" s="28"/>
      <c r="J166" s="28"/>
      <c r="K166" s="28"/>
      <c r="L166" s="28"/>
      <c r="M166" s="28"/>
      <c r="N166" s="28"/>
      <c r="O166" s="28"/>
      <c r="P166" s="28"/>
      <c r="Q166" s="28"/>
      <c r="R166" s="37"/>
    </row>
    <row r="167" spans="2:19" ht="18.75" customHeight="1">
      <c r="B167" s="10"/>
      <c r="C167" s="37"/>
      <c r="D167" s="52"/>
      <c r="E167" s="39" t="s">
        <v>276</v>
      </c>
      <c r="F167" s="3"/>
      <c r="G167" s="3"/>
      <c r="H167" s="3"/>
      <c r="I167" s="3"/>
      <c r="J167" s="3"/>
      <c r="K167" s="3"/>
      <c r="L167" s="3"/>
      <c r="M167" s="3"/>
      <c r="N167" s="37"/>
      <c r="O167" s="37"/>
      <c r="P167" s="37"/>
      <c r="Q167" s="37"/>
      <c r="R167" s="37"/>
      <c r="S167" s="2">
        <f>COUNTA($D$167:$D$173)</f>
        <v>0</v>
      </c>
    </row>
    <row r="168" spans="2:19" ht="18.75" customHeight="1">
      <c r="B168" s="10"/>
      <c r="C168" s="37"/>
      <c r="D168" s="54"/>
      <c r="E168" s="39" t="s">
        <v>277</v>
      </c>
      <c r="F168" s="3"/>
      <c r="G168" s="3"/>
      <c r="H168" s="3"/>
      <c r="I168" s="3"/>
      <c r="J168" s="3"/>
      <c r="K168" s="3"/>
      <c r="L168" s="3"/>
      <c r="M168" s="3"/>
      <c r="N168" s="3"/>
      <c r="O168" s="37"/>
      <c r="P168" s="37"/>
      <c r="Q168" s="37"/>
      <c r="R168" s="37"/>
      <c r="S168" s="2">
        <f t="shared" ref="S168:S173" si="6">COUNTA($D$167:$D$173)</f>
        <v>0</v>
      </c>
    </row>
    <row r="169" spans="2:19" ht="18.75" customHeight="1">
      <c r="B169" s="10"/>
      <c r="C169" s="37"/>
      <c r="D169" s="54"/>
      <c r="E169" s="39" t="s">
        <v>278</v>
      </c>
      <c r="F169" s="3"/>
      <c r="G169" s="3"/>
      <c r="H169" s="3"/>
      <c r="I169" s="3"/>
      <c r="J169" s="3"/>
      <c r="K169" s="3"/>
      <c r="L169" s="3"/>
      <c r="M169" s="3"/>
      <c r="N169" s="3"/>
      <c r="O169" s="37"/>
      <c r="P169" s="37"/>
      <c r="Q169" s="37"/>
      <c r="R169" s="37"/>
      <c r="S169" s="2">
        <f t="shared" si="6"/>
        <v>0</v>
      </c>
    </row>
    <row r="170" spans="2:19" ht="18.75" customHeight="1">
      <c r="B170" s="10"/>
      <c r="C170" s="37"/>
      <c r="D170" s="54"/>
      <c r="E170" s="39" t="s">
        <v>279</v>
      </c>
      <c r="F170" s="3"/>
      <c r="G170" s="3"/>
      <c r="H170" s="3"/>
      <c r="I170" s="3"/>
      <c r="J170" s="3"/>
      <c r="K170" s="3"/>
      <c r="L170" s="3"/>
      <c r="M170" s="3"/>
      <c r="N170" s="3"/>
      <c r="O170" s="37"/>
      <c r="P170" s="37"/>
      <c r="Q170" s="37"/>
      <c r="R170" s="37"/>
      <c r="S170" s="2">
        <f t="shared" si="6"/>
        <v>0</v>
      </c>
    </row>
    <row r="171" spans="2:19" ht="18.75" customHeight="1">
      <c r="B171" s="10"/>
      <c r="C171" s="37"/>
      <c r="D171" s="54"/>
      <c r="E171" s="39" t="s">
        <v>280</v>
      </c>
      <c r="F171" s="3"/>
      <c r="G171" s="3"/>
      <c r="H171" s="3"/>
      <c r="I171" s="3"/>
      <c r="J171" s="3"/>
      <c r="K171" s="3"/>
      <c r="L171" s="3"/>
      <c r="M171" s="3"/>
      <c r="N171" s="3"/>
      <c r="O171" s="37"/>
      <c r="P171" s="37"/>
      <c r="Q171" s="37"/>
      <c r="R171" s="37"/>
      <c r="S171" s="2">
        <f t="shared" si="6"/>
        <v>0</v>
      </c>
    </row>
    <row r="172" spans="2:19" ht="18.75" customHeight="1">
      <c r="B172" s="10"/>
      <c r="C172" s="37"/>
      <c r="D172" s="54"/>
      <c r="E172" s="39" t="s">
        <v>281</v>
      </c>
      <c r="F172" s="3"/>
      <c r="G172" s="3"/>
      <c r="H172" s="3"/>
      <c r="I172" s="3"/>
      <c r="J172" s="3"/>
      <c r="K172" s="3"/>
      <c r="L172" s="3"/>
      <c r="M172" s="3"/>
      <c r="N172" s="3"/>
      <c r="O172" s="37"/>
      <c r="P172" s="37"/>
      <c r="Q172" s="37"/>
      <c r="R172" s="37"/>
      <c r="S172" s="2">
        <f t="shared" si="6"/>
        <v>0</v>
      </c>
    </row>
    <row r="173" spans="2:19" ht="18.75" customHeight="1" thickBot="1">
      <c r="B173" s="10"/>
      <c r="C173" s="37"/>
      <c r="D173" s="53"/>
      <c r="E173" s="39" t="s">
        <v>282</v>
      </c>
      <c r="F173" s="37"/>
      <c r="G173" s="3"/>
      <c r="H173" s="3"/>
      <c r="I173" s="3"/>
      <c r="J173" s="3"/>
      <c r="K173" s="3"/>
      <c r="L173" s="3"/>
      <c r="M173" s="3"/>
      <c r="N173" s="3"/>
      <c r="O173" s="3"/>
      <c r="P173" s="3"/>
      <c r="Q173" s="37"/>
      <c r="R173" s="37"/>
      <c r="S173" s="2">
        <f t="shared" si="6"/>
        <v>0</v>
      </c>
    </row>
    <row r="174" spans="2:19" ht="13.5">
      <c r="B174" s="10"/>
      <c r="C174" s="37"/>
      <c r="D174" s="25"/>
      <c r="E174" s="37"/>
      <c r="F174" s="37"/>
      <c r="G174" s="37"/>
      <c r="H174" s="37"/>
      <c r="I174" s="37"/>
      <c r="J174" s="37"/>
      <c r="K174" s="37"/>
      <c r="L174" s="37"/>
      <c r="M174" s="37"/>
      <c r="N174" s="37"/>
      <c r="O174" s="37"/>
      <c r="P174" s="37"/>
      <c r="Q174" s="37"/>
      <c r="R174" s="37"/>
    </row>
    <row r="175" spans="2:19" ht="13.5">
      <c r="B175" s="9" t="s">
        <v>103</v>
      </c>
      <c r="C175" s="36" t="s">
        <v>236</v>
      </c>
      <c r="D175" s="28"/>
      <c r="E175" s="28"/>
      <c r="F175" s="28"/>
      <c r="G175" s="28"/>
      <c r="H175" s="28"/>
      <c r="I175" s="28"/>
      <c r="J175" s="28"/>
      <c r="K175" s="28"/>
      <c r="L175" s="28"/>
      <c r="M175" s="28"/>
      <c r="N175" s="28"/>
      <c r="O175" s="28"/>
      <c r="P175" s="28"/>
      <c r="Q175" s="28"/>
      <c r="R175" s="3"/>
    </row>
    <row r="176" spans="2:19" ht="13.5">
      <c r="B176" s="9"/>
      <c r="C176" s="3" t="s">
        <v>252</v>
      </c>
      <c r="D176" s="28"/>
      <c r="E176" s="28"/>
      <c r="F176" s="28"/>
      <c r="G176" s="28"/>
      <c r="H176" s="28"/>
      <c r="I176" s="28"/>
      <c r="J176" s="28"/>
      <c r="K176" s="28"/>
      <c r="L176" s="28"/>
      <c r="M176" s="28"/>
      <c r="N176" s="28"/>
      <c r="O176" s="28"/>
      <c r="P176" s="28"/>
      <c r="Q176" s="28"/>
      <c r="R176" s="19"/>
    </row>
    <row r="177" spans="2:22" ht="14.25" thickBot="1">
      <c r="B177" s="9"/>
      <c r="C177" s="3"/>
      <c r="D177" s="28"/>
      <c r="E177" s="28"/>
      <c r="F177" s="28"/>
      <c r="G177" s="28"/>
      <c r="H177" s="28"/>
      <c r="I177" s="28"/>
      <c r="J177" s="28"/>
      <c r="K177" s="28"/>
      <c r="L177" s="28"/>
      <c r="M177" s="28"/>
      <c r="N177" s="28"/>
      <c r="O177" s="28"/>
      <c r="P177" s="28"/>
      <c r="Q177" s="28"/>
      <c r="R177" s="19"/>
    </row>
    <row r="178" spans="2:22" ht="18.75" customHeight="1">
      <c r="B178" s="1"/>
      <c r="C178" s="37"/>
      <c r="D178" s="52"/>
      <c r="E178" s="39" t="s">
        <v>283</v>
      </c>
      <c r="F178" s="39"/>
      <c r="G178" s="39"/>
      <c r="H178" s="3"/>
      <c r="I178" s="3"/>
      <c r="J178" s="37"/>
      <c r="K178" s="52"/>
      <c r="L178" s="39" t="s">
        <v>289</v>
      </c>
      <c r="M178" s="39"/>
      <c r="N178" s="39"/>
      <c r="O178" s="3"/>
      <c r="P178" s="37"/>
      <c r="Q178" s="37"/>
      <c r="R178" s="37"/>
      <c r="S178" s="2">
        <f>COUNTA($D$178:$D$183,$K$178:$K$182)</f>
        <v>0</v>
      </c>
    </row>
    <row r="179" spans="2:22" ht="18.75" customHeight="1">
      <c r="B179" s="1"/>
      <c r="C179" s="37"/>
      <c r="D179" s="54"/>
      <c r="E179" s="39" t="s">
        <v>284</v>
      </c>
      <c r="F179" s="3"/>
      <c r="G179" s="3"/>
      <c r="H179" s="3"/>
      <c r="I179" s="3"/>
      <c r="J179" s="4"/>
      <c r="K179" s="54"/>
      <c r="L179" s="39" t="s">
        <v>290</v>
      </c>
      <c r="M179" s="3"/>
      <c r="N179" s="3"/>
      <c r="O179" s="3"/>
      <c r="P179" s="37"/>
      <c r="Q179" s="4"/>
      <c r="R179" s="38"/>
      <c r="S179" s="2">
        <f t="shared" ref="S179:S183" si="7">COUNTA($D$178:$D$183,$K$178:$K$182)</f>
        <v>0</v>
      </c>
    </row>
    <row r="180" spans="2:22" ht="18.75" customHeight="1">
      <c r="B180" s="1"/>
      <c r="C180" s="37"/>
      <c r="D180" s="54"/>
      <c r="E180" s="39" t="s">
        <v>285</v>
      </c>
      <c r="F180" s="39"/>
      <c r="G180" s="39"/>
      <c r="H180" s="3"/>
      <c r="I180" s="3"/>
      <c r="J180" s="37"/>
      <c r="K180" s="54"/>
      <c r="L180" s="39" t="s">
        <v>291</v>
      </c>
      <c r="M180" s="39"/>
      <c r="N180" s="39"/>
      <c r="O180" s="3"/>
      <c r="P180" s="37"/>
      <c r="Q180" s="37"/>
      <c r="R180" s="37"/>
      <c r="S180" s="2">
        <f t="shared" si="7"/>
        <v>0</v>
      </c>
    </row>
    <row r="181" spans="2:22" ht="18.75" customHeight="1">
      <c r="B181" s="1"/>
      <c r="C181" s="37"/>
      <c r="D181" s="54"/>
      <c r="E181" s="39" t="s">
        <v>286</v>
      </c>
      <c r="F181" s="3"/>
      <c r="G181" s="3"/>
      <c r="H181" s="3"/>
      <c r="I181" s="3"/>
      <c r="J181" s="37"/>
      <c r="K181" s="54"/>
      <c r="L181" s="1" t="s">
        <v>292</v>
      </c>
      <c r="M181" s="37"/>
      <c r="N181" s="37"/>
      <c r="O181" s="3"/>
      <c r="P181" s="37"/>
      <c r="Q181" s="37"/>
      <c r="R181" s="37"/>
      <c r="S181" s="2">
        <f t="shared" si="7"/>
        <v>0</v>
      </c>
    </row>
    <row r="182" spans="2:22" ht="18.75" customHeight="1" thickBot="1">
      <c r="B182" s="1"/>
      <c r="C182" s="37"/>
      <c r="D182" s="54"/>
      <c r="E182" s="39" t="s">
        <v>287</v>
      </c>
      <c r="F182" s="39"/>
      <c r="G182" s="39"/>
      <c r="H182" s="3"/>
      <c r="I182" s="3"/>
      <c r="J182" s="37"/>
      <c r="K182" s="53"/>
      <c r="L182" s="39" t="s">
        <v>293</v>
      </c>
      <c r="M182" s="39"/>
      <c r="N182" s="3"/>
      <c r="O182" s="3"/>
      <c r="P182" s="3"/>
      <c r="Q182" s="37"/>
      <c r="R182" s="37"/>
      <c r="S182" s="2">
        <f t="shared" si="7"/>
        <v>0</v>
      </c>
    </row>
    <row r="183" spans="2:22" ht="18.75" customHeight="1" thickBot="1">
      <c r="B183" s="1"/>
      <c r="C183" s="37"/>
      <c r="D183" s="53"/>
      <c r="E183" s="39" t="s">
        <v>288</v>
      </c>
      <c r="F183" s="3"/>
      <c r="G183" s="3"/>
      <c r="H183" s="3"/>
      <c r="I183" s="3"/>
      <c r="J183" s="3"/>
      <c r="K183" s="3"/>
      <c r="L183" s="3"/>
      <c r="M183" s="3"/>
      <c r="N183" s="3"/>
      <c r="O183" s="37"/>
      <c r="P183" s="3"/>
      <c r="Q183" s="3"/>
      <c r="R183" s="3"/>
      <c r="S183" s="2">
        <f t="shared" si="7"/>
        <v>0</v>
      </c>
    </row>
    <row r="184" spans="2:22" ht="13.5">
      <c r="B184" s="1"/>
      <c r="C184" s="37"/>
      <c r="E184" s="37"/>
      <c r="F184" s="37"/>
      <c r="G184" s="37"/>
      <c r="H184" s="37"/>
      <c r="I184" s="37"/>
      <c r="J184" s="37"/>
      <c r="K184" s="37"/>
      <c r="L184" s="37"/>
      <c r="M184" s="37"/>
      <c r="N184" s="37"/>
      <c r="O184" s="37"/>
      <c r="Q184" s="37"/>
      <c r="R184" s="37"/>
    </row>
    <row r="185" spans="2:22" ht="13.5">
      <c r="B185" s="17" t="s">
        <v>139</v>
      </c>
      <c r="C185" s="37" t="s">
        <v>227</v>
      </c>
      <c r="D185" s="37"/>
      <c r="E185" s="37"/>
      <c r="F185" s="37"/>
      <c r="G185" s="37"/>
      <c r="H185" s="37"/>
      <c r="I185" s="37"/>
      <c r="J185" s="37"/>
      <c r="K185" s="37"/>
      <c r="L185" s="37"/>
      <c r="M185" s="37"/>
      <c r="N185" s="37"/>
      <c r="O185" s="37"/>
      <c r="P185" s="37"/>
      <c r="Q185" s="37"/>
      <c r="R185" s="37"/>
    </row>
    <row r="186" spans="2:22" ht="13.5">
      <c r="B186" s="17"/>
      <c r="C186" s="37" t="s">
        <v>228</v>
      </c>
      <c r="D186" s="37"/>
      <c r="E186" s="37"/>
      <c r="F186" s="37"/>
      <c r="G186" s="37"/>
      <c r="H186" s="37"/>
      <c r="I186" s="37"/>
      <c r="J186" s="37"/>
      <c r="K186" s="37"/>
      <c r="L186" s="37"/>
      <c r="M186" s="37"/>
      <c r="N186" s="37"/>
      <c r="O186" s="37"/>
      <c r="P186" s="37"/>
      <c r="Q186" s="37"/>
      <c r="R186" s="37"/>
    </row>
    <row r="187" spans="2:22" ht="8.25" customHeight="1">
      <c r="B187" s="17"/>
      <c r="C187" s="37"/>
      <c r="D187" s="37"/>
      <c r="E187" s="37"/>
      <c r="F187" s="37"/>
      <c r="G187" s="37"/>
      <c r="H187" s="37"/>
      <c r="I187" s="37"/>
      <c r="J187" s="37"/>
      <c r="K187" s="37"/>
      <c r="L187" s="37"/>
      <c r="M187" s="37"/>
      <c r="N187" s="37"/>
      <c r="O187" s="37"/>
      <c r="P187" s="37"/>
      <c r="Q187" s="37"/>
      <c r="R187" s="37"/>
    </row>
    <row r="188" spans="2:22" ht="13.5">
      <c r="B188" s="17"/>
      <c r="C188" s="1" t="s">
        <v>226</v>
      </c>
      <c r="D188" s="20"/>
      <c r="E188" s="20"/>
      <c r="F188" s="20"/>
      <c r="G188" s="20"/>
      <c r="H188" s="20"/>
      <c r="I188" s="20"/>
      <c r="J188" s="20"/>
      <c r="K188" s="20"/>
      <c r="L188" s="20"/>
      <c r="M188" s="20"/>
      <c r="N188" s="20"/>
      <c r="O188" s="20"/>
      <c r="P188" s="20"/>
      <c r="Q188" s="37"/>
      <c r="R188" s="37"/>
    </row>
    <row r="189" spans="2:22" ht="13.5">
      <c r="B189" s="17"/>
      <c r="C189" s="1" t="s">
        <v>253</v>
      </c>
      <c r="D189" s="20"/>
      <c r="E189" s="20"/>
      <c r="F189" s="20"/>
      <c r="G189" s="20"/>
      <c r="H189" s="20"/>
      <c r="I189" s="20"/>
      <c r="J189" s="20"/>
      <c r="K189" s="20"/>
      <c r="L189" s="20"/>
      <c r="M189" s="20"/>
      <c r="N189" s="20"/>
      <c r="O189" s="20"/>
      <c r="P189" s="20"/>
      <c r="Q189" s="37"/>
      <c r="R189" s="37"/>
    </row>
    <row r="190" spans="2:22" ht="14.25" thickBot="1">
      <c r="B190" s="17"/>
      <c r="C190" s="1"/>
      <c r="D190" s="20"/>
      <c r="E190" s="20"/>
      <c r="F190" s="20"/>
      <c r="G190" s="20"/>
      <c r="H190" s="20"/>
      <c r="I190" s="20"/>
      <c r="J190" s="20"/>
      <c r="K190" s="20"/>
      <c r="L190" s="20"/>
      <c r="M190" s="20"/>
      <c r="N190" s="20"/>
      <c r="O190" s="20"/>
      <c r="P190" s="20"/>
      <c r="Q190" s="37"/>
      <c r="R190" s="37"/>
    </row>
    <row r="191" spans="2:22" ht="18.75" customHeight="1">
      <c r="B191" s="1"/>
      <c r="C191" s="37"/>
      <c r="D191" s="52"/>
      <c r="E191" s="39" t="s">
        <v>294</v>
      </c>
      <c r="F191" s="39"/>
      <c r="G191" s="39"/>
      <c r="H191" s="3"/>
      <c r="I191" s="3"/>
      <c r="J191" s="37"/>
      <c r="K191" s="37"/>
      <c r="L191" s="37"/>
      <c r="M191" s="37"/>
      <c r="N191" s="1"/>
      <c r="O191" s="37"/>
      <c r="P191" s="37"/>
      <c r="R191" s="37"/>
      <c r="S191" s="2">
        <f>COUNTA($D$191:$D$199)</f>
        <v>0</v>
      </c>
      <c r="T191" s="1" t="s">
        <v>225</v>
      </c>
    </row>
    <row r="192" spans="2:22" ht="18.75" customHeight="1">
      <c r="B192" s="1"/>
      <c r="C192" s="37"/>
      <c r="D192" s="54"/>
      <c r="E192" s="39" t="s">
        <v>295</v>
      </c>
      <c r="F192" s="3"/>
      <c r="G192" s="3"/>
      <c r="H192" s="3"/>
      <c r="I192" s="3"/>
      <c r="J192" s="4"/>
      <c r="K192" s="4"/>
      <c r="L192" s="4"/>
      <c r="M192" s="4"/>
      <c r="N192" s="44"/>
      <c r="O192" s="37"/>
      <c r="P192" s="4"/>
      <c r="Q192" s="4"/>
      <c r="R192" s="38"/>
      <c r="S192" s="2">
        <f t="shared" ref="S192:S199" si="8">COUNTA($D$191:$D$199)</f>
        <v>0</v>
      </c>
      <c r="T192" s="2" t="s">
        <v>147</v>
      </c>
      <c r="V192" s="39"/>
    </row>
    <row r="193" spans="1:24" ht="18.75" customHeight="1">
      <c r="B193" s="1"/>
      <c r="C193" s="37"/>
      <c r="D193" s="54"/>
      <c r="E193" s="39" t="s">
        <v>296</v>
      </c>
      <c r="F193" s="39"/>
      <c r="G193" s="39"/>
      <c r="H193" s="3"/>
      <c r="I193" s="3"/>
      <c r="J193" s="37"/>
      <c r="K193" s="37"/>
      <c r="L193" s="37"/>
      <c r="M193" s="37"/>
      <c r="N193" s="37"/>
      <c r="O193" s="37"/>
      <c r="P193" s="37"/>
      <c r="Q193" s="10"/>
      <c r="R193" s="37"/>
      <c r="S193" s="2">
        <f t="shared" si="8"/>
        <v>0</v>
      </c>
      <c r="T193" s="2" t="s">
        <v>148</v>
      </c>
      <c r="V193" s="39"/>
    </row>
    <row r="194" spans="1:24" ht="18.75" customHeight="1">
      <c r="B194" s="1"/>
      <c r="C194" s="37"/>
      <c r="D194" s="54"/>
      <c r="E194" s="39" t="s">
        <v>297</v>
      </c>
      <c r="F194" s="3"/>
      <c r="G194" s="3"/>
      <c r="H194" s="3"/>
      <c r="I194" s="3"/>
      <c r="J194" s="37"/>
      <c r="K194" s="37"/>
      <c r="L194" s="37"/>
      <c r="M194" s="37"/>
      <c r="N194" s="37"/>
      <c r="O194" s="37"/>
      <c r="P194" s="37"/>
      <c r="Q194" s="10"/>
      <c r="R194" s="37"/>
      <c r="S194" s="2">
        <f t="shared" si="8"/>
        <v>0</v>
      </c>
      <c r="V194" s="39"/>
    </row>
    <row r="195" spans="1:24" ht="18.75" customHeight="1">
      <c r="B195" s="1"/>
      <c r="C195" s="37"/>
      <c r="D195" s="54"/>
      <c r="E195" s="39" t="s">
        <v>298</v>
      </c>
      <c r="F195" s="39"/>
      <c r="G195" s="39"/>
      <c r="H195" s="3"/>
      <c r="I195" s="3"/>
      <c r="J195" s="37"/>
      <c r="K195" s="37"/>
      <c r="L195" s="37"/>
      <c r="M195" s="37"/>
      <c r="N195" s="37"/>
      <c r="O195" s="37"/>
      <c r="P195" s="37"/>
      <c r="Q195" s="37"/>
      <c r="R195" s="37"/>
      <c r="S195" s="2">
        <f t="shared" si="8"/>
        <v>0</v>
      </c>
      <c r="V195" s="39"/>
    </row>
    <row r="196" spans="1:24" ht="18.75" customHeight="1">
      <c r="B196" s="1"/>
      <c r="C196" s="37"/>
      <c r="D196" s="54"/>
      <c r="E196" s="39" t="s">
        <v>299</v>
      </c>
      <c r="F196" s="3"/>
      <c r="G196" s="3"/>
      <c r="H196" s="3"/>
      <c r="I196" s="3"/>
      <c r="J196" s="3"/>
      <c r="K196" s="3"/>
      <c r="L196" s="3"/>
      <c r="M196" s="3"/>
      <c r="N196" s="3"/>
      <c r="O196" s="37"/>
      <c r="P196" s="3"/>
      <c r="Q196" s="3"/>
      <c r="R196" s="3"/>
      <c r="S196" s="2">
        <f t="shared" si="8"/>
        <v>0</v>
      </c>
      <c r="V196" s="39"/>
    </row>
    <row r="197" spans="1:24" ht="18.75" customHeight="1">
      <c r="B197" s="1"/>
      <c r="C197" s="37"/>
      <c r="D197" s="54"/>
      <c r="E197" s="39" t="s">
        <v>300</v>
      </c>
      <c r="F197" s="39"/>
      <c r="G197" s="39"/>
      <c r="H197" s="3"/>
      <c r="I197" s="37"/>
      <c r="J197" s="37"/>
      <c r="K197" s="37"/>
      <c r="L197" s="37"/>
      <c r="M197" s="37"/>
      <c r="N197" s="37"/>
      <c r="O197" s="37"/>
      <c r="P197" s="37"/>
      <c r="Q197" s="37"/>
      <c r="R197" s="37"/>
      <c r="S197" s="2">
        <f t="shared" si="8"/>
        <v>0</v>
      </c>
      <c r="V197" s="39"/>
    </row>
    <row r="198" spans="1:24" ht="18.75" customHeight="1">
      <c r="B198" s="1"/>
      <c r="C198" s="37"/>
      <c r="D198" s="54"/>
      <c r="E198" s="39" t="s">
        <v>301</v>
      </c>
      <c r="F198" s="3"/>
      <c r="G198" s="3"/>
      <c r="H198" s="3"/>
      <c r="I198" s="37"/>
      <c r="J198" s="37"/>
      <c r="K198" s="37"/>
      <c r="L198" s="37"/>
      <c r="M198" s="37"/>
      <c r="N198" s="37"/>
      <c r="O198" s="37"/>
      <c r="P198" s="37"/>
      <c r="Q198" s="37"/>
      <c r="R198" s="37"/>
      <c r="S198" s="2">
        <f t="shared" si="8"/>
        <v>0</v>
      </c>
      <c r="V198" s="39"/>
    </row>
    <row r="199" spans="1:24" ht="18.75" customHeight="1" thickBot="1">
      <c r="B199" s="1"/>
      <c r="C199" s="37"/>
      <c r="D199" s="53"/>
      <c r="E199" s="39" t="s">
        <v>302</v>
      </c>
      <c r="F199" s="39"/>
      <c r="G199" s="39"/>
      <c r="H199" s="3"/>
      <c r="I199" s="37"/>
      <c r="J199" s="37"/>
      <c r="K199" s="37"/>
      <c r="L199" s="37"/>
      <c r="M199" s="37"/>
      <c r="N199" s="37"/>
      <c r="O199" s="37"/>
      <c r="P199" s="37"/>
      <c r="Q199" s="37"/>
      <c r="R199" s="37"/>
      <c r="S199" s="2">
        <f t="shared" si="8"/>
        <v>0</v>
      </c>
      <c r="V199" s="39"/>
    </row>
    <row r="200" spans="1:24" ht="18.75" customHeight="1">
      <c r="B200" s="1"/>
      <c r="C200" s="37"/>
      <c r="D200" s="38"/>
      <c r="E200" s="39"/>
      <c r="F200" s="46" t="str" cm="1">
        <f t="array" ref="F200">_xlfn.IFS(S191=0,"",S191=1,T192,S191=2,T193,S191=3,"",S191&gt;3,T191)</f>
        <v/>
      </c>
      <c r="G200" s="39"/>
      <c r="H200" s="3"/>
      <c r="I200" s="37"/>
      <c r="J200" s="37"/>
      <c r="K200" s="37"/>
      <c r="L200" s="37"/>
      <c r="M200" s="37"/>
      <c r="N200" s="37"/>
      <c r="O200" s="37"/>
      <c r="P200" s="37"/>
      <c r="Q200" s="37"/>
      <c r="R200" s="37"/>
      <c r="V200" s="39"/>
    </row>
    <row r="201" spans="1:24" ht="18.75" customHeight="1">
      <c r="B201" s="1"/>
      <c r="C201" s="37"/>
      <c r="D201" s="39"/>
      <c r="E201" s="39"/>
      <c r="F201" s="39"/>
      <c r="G201" s="39"/>
      <c r="H201" s="3"/>
      <c r="I201" s="37"/>
      <c r="J201" s="37"/>
      <c r="K201" s="37"/>
      <c r="L201" s="37"/>
      <c r="M201" s="37"/>
      <c r="N201" s="37"/>
      <c r="O201" s="37"/>
      <c r="P201" s="37"/>
      <c r="Q201" s="37"/>
    </row>
    <row r="202" spans="1:24" ht="13.5">
      <c r="B202" s="1" t="s">
        <v>146</v>
      </c>
      <c r="C202" s="61" t="s">
        <v>333</v>
      </c>
      <c r="D202" s="61"/>
      <c r="E202" s="61"/>
      <c r="F202" s="61"/>
      <c r="G202" s="61"/>
      <c r="H202" s="61"/>
      <c r="I202" s="61"/>
      <c r="J202" s="61"/>
      <c r="K202" s="61"/>
      <c r="L202" s="61"/>
      <c r="M202" s="61"/>
      <c r="N202" s="61"/>
      <c r="O202" s="61"/>
      <c r="P202" s="61"/>
      <c r="Q202" s="61"/>
      <c r="R202" s="37"/>
    </row>
    <row r="203" spans="1:24" ht="13.5">
      <c r="B203" s="1"/>
      <c r="C203" s="39" t="s">
        <v>234</v>
      </c>
      <c r="D203" s="29"/>
      <c r="E203" s="29"/>
      <c r="F203" s="29"/>
      <c r="G203" s="29"/>
      <c r="H203" s="29"/>
      <c r="I203" s="29"/>
      <c r="J203" s="29"/>
      <c r="K203" s="29"/>
      <c r="L203" s="29"/>
      <c r="M203" s="29"/>
      <c r="N203" s="29"/>
      <c r="O203" s="29"/>
      <c r="P203" s="29"/>
      <c r="Q203" s="37"/>
      <c r="R203" s="37"/>
    </row>
    <row r="204" spans="1:24" ht="21" customHeight="1">
      <c r="B204" s="1"/>
      <c r="C204" s="35" t="s">
        <v>233</v>
      </c>
      <c r="D204" s="29"/>
      <c r="E204" s="29"/>
      <c r="F204" s="29"/>
      <c r="G204" s="29"/>
      <c r="H204" s="29"/>
      <c r="I204" s="29"/>
      <c r="J204" s="29"/>
      <c r="K204" s="29"/>
      <c r="L204" s="29"/>
      <c r="M204" s="29"/>
      <c r="N204" s="29"/>
      <c r="O204" s="29"/>
      <c r="P204" s="29"/>
      <c r="Q204" s="37"/>
      <c r="R204" s="37"/>
    </row>
    <row r="205" spans="1:24" ht="21" customHeight="1">
      <c r="B205" s="1"/>
      <c r="C205" s="32" t="s">
        <v>232</v>
      </c>
      <c r="D205" s="29"/>
      <c r="E205" s="29"/>
      <c r="F205" s="29"/>
      <c r="G205" s="29"/>
      <c r="H205" s="29"/>
      <c r="I205" s="29"/>
      <c r="J205" s="29"/>
      <c r="K205" s="29"/>
      <c r="L205" s="29"/>
      <c r="M205" s="29"/>
      <c r="N205" s="29"/>
      <c r="O205" s="29"/>
      <c r="P205" s="29"/>
      <c r="Q205" s="37"/>
      <c r="R205" s="37"/>
    </row>
    <row r="206" spans="1:24" ht="13.5">
      <c r="B206" s="1"/>
      <c r="C206" s="39" t="s">
        <v>254</v>
      </c>
      <c r="D206" s="29"/>
      <c r="E206" s="29"/>
      <c r="F206" s="29"/>
      <c r="G206" s="29"/>
      <c r="H206" s="29"/>
      <c r="I206" s="29"/>
      <c r="J206" s="29"/>
      <c r="K206" s="29"/>
      <c r="L206" s="29"/>
      <c r="M206" s="29"/>
      <c r="N206" s="29"/>
      <c r="O206" s="29"/>
      <c r="P206" s="29"/>
      <c r="Q206" s="37"/>
      <c r="R206" s="37"/>
    </row>
    <row r="207" spans="1:24" ht="14.25" thickBot="1">
      <c r="B207" s="21"/>
      <c r="D207" s="29"/>
      <c r="E207" s="29"/>
      <c r="F207" s="29"/>
      <c r="G207" s="29"/>
      <c r="H207" s="29"/>
      <c r="I207" s="29"/>
      <c r="J207" s="29"/>
      <c r="K207" s="29"/>
      <c r="L207" s="29"/>
      <c r="M207" s="29"/>
      <c r="N207" s="29"/>
      <c r="O207" s="29"/>
      <c r="P207" s="29"/>
      <c r="Q207" s="37"/>
      <c r="R207" s="37"/>
    </row>
    <row r="208" spans="1:24" s="6" customFormat="1" ht="18.75" customHeight="1">
      <c r="A208" s="3"/>
      <c r="B208" s="39"/>
      <c r="C208" s="28"/>
      <c r="D208" s="52"/>
      <c r="E208" s="39" t="s">
        <v>303</v>
      </c>
      <c r="F208" s="28"/>
      <c r="G208" s="28"/>
      <c r="H208" s="28"/>
      <c r="I208" s="28"/>
      <c r="J208" s="28"/>
      <c r="K208" s="28"/>
      <c r="L208" s="28"/>
      <c r="M208" s="28"/>
      <c r="N208" s="28"/>
      <c r="O208" s="28"/>
      <c r="P208" s="28"/>
      <c r="Q208" s="3"/>
      <c r="R208" s="3"/>
      <c r="S208" s="3">
        <f>COUNTA($D$208:$D$212)</f>
        <v>0</v>
      </c>
      <c r="V208" s="2"/>
      <c r="W208" s="2"/>
      <c r="X208" s="2"/>
    </row>
    <row r="209" spans="1:20" s="6" customFormat="1" ht="18.75" customHeight="1">
      <c r="A209" s="3"/>
      <c r="B209" s="39"/>
      <c r="C209" s="28"/>
      <c r="D209" s="54"/>
      <c r="E209" s="39" t="s">
        <v>304</v>
      </c>
      <c r="F209" s="28"/>
      <c r="G209" s="28"/>
      <c r="H209" s="28"/>
      <c r="I209" s="28"/>
      <c r="J209" s="28"/>
      <c r="K209" s="28"/>
      <c r="L209" s="28"/>
      <c r="M209" s="28"/>
      <c r="N209" s="28"/>
      <c r="O209" s="28"/>
      <c r="P209" s="28"/>
      <c r="Q209" s="3"/>
      <c r="R209" s="3"/>
      <c r="S209" s="3">
        <f t="shared" ref="S209:S212" si="9">COUNTA($D$208:$D$212)</f>
        <v>0</v>
      </c>
    </row>
    <row r="210" spans="1:20" s="6" customFormat="1" ht="18.75" customHeight="1">
      <c r="A210" s="3"/>
      <c r="B210" s="39"/>
      <c r="C210" s="28"/>
      <c r="D210" s="54"/>
      <c r="E210" s="39" t="s">
        <v>305</v>
      </c>
      <c r="F210" s="28"/>
      <c r="G210" s="28"/>
      <c r="H210" s="28"/>
      <c r="I210" s="28"/>
      <c r="J210" s="28"/>
      <c r="K210" s="28"/>
      <c r="L210" s="28"/>
      <c r="M210" s="28"/>
      <c r="N210" s="28"/>
      <c r="O210" s="28"/>
      <c r="P210" s="28"/>
      <c r="Q210" s="3"/>
      <c r="R210" s="3"/>
      <c r="S210" s="3">
        <f t="shared" si="9"/>
        <v>0</v>
      </c>
    </row>
    <row r="211" spans="1:20" s="6" customFormat="1" ht="18.75" customHeight="1">
      <c r="A211" s="3"/>
      <c r="B211" s="39"/>
      <c r="C211" s="28"/>
      <c r="D211" s="54"/>
      <c r="E211" s="39" t="s">
        <v>306</v>
      </c>
      <c r="F211" s="28"/>
      <c r="G211" s="28"/>
      <c r="H211" s="28"/>
      <c r="I211" s="28"/>
      <c r="J211" s="28"/>
      <c r="K211" s="28"/>
      <c r="L211" s="28"/>
      <c r="M211" s="28"/>
      <c r="N211" s="28"/>
      <c r="O211" s="28"/>
      <c r="P211" s="28"/>
      <c r="Q211" s="3"/>
      <c r="R211" s="3"/>
      <c r="S211" s="3">
        <f t="shared" si="9"/>
        <v>0</v>
      </c>
    </row>
    <row r="212" spans="1:20" s="6" customFormat="1" ht="18.75" customHeight="1" thickBot="1">
      <c r="A212" s="3"/>
      <c r="B212" s="39"/>
      <c r="C212" s="28"/>
      <c r="D212" s="53"/>
      <c r="E212" s="39" t="s">
        <v>307</v>
      </c>
      <c r="F212" s="28"/>
      <c r="G212" s="28"/>
      <c r="H212" s="28"/>
      <c r="I212" s="28"/>
      <c r="J212" s="28"/>
      <c r="K212" s="28"/>
      <c r="L212" s="28"/>
      <c r="M212" s="28"/>
      <c r="N212" s="28"/>
      <c r="O212" s="28"/>
      <c r="P212" s="28"/>
      <c r="Q212" s="3"/>
      <c r="R212" s="3"/>
      <c r="S212" s="3">
        <f t="shared" si="9"/>
        <v>0</v>
      </c>
    </row>
    <row r="213" spans="1:20" s="6" customFormat="1" ht="18.75" customHeight="1">
      <c r="A213" s="3"/>
      <c r="B213" s="39"/>
      <c r="C213" s="28"/>
      <c r="D213" s="38"/>
      <c r="E213" s="39"/>
      <c r="F213" s="28"/>
      <c r="G213" s="28"/>
      <c r="H213" s="28"/>
      <c r="I213" s="28"/>
      <c r="J213" s="28"/>
      <c r="K213" s="28"/>
      <c r="L213" s="28"/>
      <c r="M213" s="28"/>
      <c r="N213" s="28"/>
      <c r="O213" s="28"/>
      <c r="P213" s="28"/>
      <c r="Q213" s="3"/>
      <c r="R213" s="3"/>
      <c r="S213" s="3"/>
    </row>
    <row r="214" spans="1:20" s="6" customFormat="1" ht="13.5">
      <c r="A214" s="3"/>
      <c r="B214" s="39"/>
      <c r="C214" s="28"/>
      <c r="D214" s="28"/>
      <c r="E214" s="3"/>
      <c r="F214" s="28"/>
      <c r="G214" s="28"/>
      <c r="H214" s="28"/>
      <c r="I214" s="28"/>
      <c r="J214" s="28"/>
      <c r="K214" s="28"/>
      <c r="L214" s="28"/>
      <c r="M214" s="28"/>
      <c r="N214" s="28"/>
      <c r="O214" s="28"/>
      <c r="P214" s="19"/>
      <c r="Q214" s="3"/>
      <c r="R214" s="37"/>
      <c r="S214" s="3"/>
    </row>
    <row r="215" spans="1:20" ht="13.5">
      <c r="B215" s="22" t="s">
        <v>149</v>
      </c>
      <c r="C215" s="3" t="s">
        <v>150</v>
      </c>
      <c r="D215" s="28"/>
      <c r="E215" s="28"/>
      <c r="F215" s="28"/>
      <c r="G215" s="28"/>
      <c r="H215" s="28"/>
      <c r="I215" s="28"/>
      <c r="J215" s="28"/>
      <c r="K215" s="28"/>
      <c r="L215" s="28"/>
      <c r="M215" s="28"/>
      <c r="N215" s="28"/>
      <c r="O215" s="28"/>
      <c r="P215" s="28"/>
      <c r="Q215" s="37"/>
      <c r="R215" s="37"/>
      <c r="S215" s="37"/>
    </row>
    <row r="216" spans="1:20" ht="13.5">
      <c r="B216" s="8" t="s">
        <v>2</v>
      </c>
      <c r="C216" s="3" t="s">
        <v>205</v>
      </c>
      <c r="D216" s="28"/>
      <c r="E216" s="28"/>
      <c r="F216" s="28"/>
      <c r="G216" s="28"/>
      <c r="H216" s="28"/>
      <c r="I216" s="28"/>
      <c r="J216" s="28"/>
      <c r="K216" s="28"/>
      <c r="L216" s="28"/>
      <c r="M216" s="28"/>
      <c r="N216" s="28"/>
      <c r="O216" s="28"/>
      <c r="P216" s="28"/>
      <c r="Q216" s="37"/>
      <c r="R216" s="37"/>
      <c r="S216" s="37"/>
    </row>
    <row r="217" spans="1:20" s="34" customFormat="1" ht="13.5">
      <c r="A217" s="30"/>
      <c r="B217" s="31"/>
      <c r="C217" s="32" t="s">
        <v>259</v>
      </c>
      <c r="D217" s="33"/>
      <c r="E217" s="33"/>
      <c r="F217" s="33"/>
      <c r="G217" s="33"/>
      <c r="H217" s="33"/>
      <c r="I217" s="33"/>
      <c r="J217" s="33"/>
      <c r="K217" s="33"/>
      <c r="L217" s="33"/>
      <c r="M217" s="33"/>
      <c r="N217" s="33"/>
      <c r="O217" s="33"/>
      <c r="P217" s="33"/>
      <c r="Q217" s="30"/>
      <c r="R217" s="30"/>
      <c r="S217" s="30"/>
    </row>
    <row r="218" spans="1:20" s="34" customFormat="1" ht="14.25" thickBot="1">
      <c r="A218" s="30"/>
      <c r="B218" s="31"/>
      <c r="C218" s="32"/>
      <c r="D218" s="33"/>
      <c r="E218" s="33"/>
      <c r="F218" s="33"/>
      <c r="G218" s="33"/>
      <c r="H218" s="33"/>
      <c r="I218" s="33"/>
      <c r="J218" s="33"/>
      <c r="K218" s="33"/>
      <c r="L218" s="33"/>
      <c r="M218" s="33"/>
      <c r="N218" s="33"/>
      <c r="O218" s="33"/>
      <c r="P218" s="33"/>
      <c r="Q218" s="30"/>
      <c r="R218" s="30"/>
      <c r="S218" s="30"/>
    </row>
    <row r="219" spans="1:20" ht="18.75" customHeight="1">
      <c r="B219" s="1"/>
      <c r="C219" s="37"/>
      <c r="D219" s="52"/>
      <c r="E219" s="39" t="s">
        <v>140</v>
      </c>
      <c r="F219" s="3"/>
      <c r="G219" s="37"/>
      <c r="H219" s="37"/>
      <c r="I219" s="37"/>
      <c r="J219" s="37"/>
      <c r="K219" s="37"/>
      <c r="L219" s="37"/>
      <c r="M219" s="37"/>
      <c r="N219" s="37"/>
      <c r="O219" s="37"/>
      <c r="P219" s="37"/>
      <c r="Q219" s="37"/>
      <c r="S219" s="2">
        <f>COUNTA($D$219:$D$220)</f>
        <v>0</v>
      </c>
      <c r="T219" s="2">
        <f>COUNTA(D219)</f>
        <v>0</v>
      </c>
    </row>
    <row r="220" spans="1:20" ht="18.75" customHeight="1" thickBot="1">
      <c r="B220" s="1"/>
      <c r="C220" s="37"/>
      <c r="D220" s="53"/>
      <c r="E220" s="39" t="s">
        <v>141</v>
      </c>
      <c r="F220" s="38" t="s">
        <v>230</v>
      </c>
      <c r="G220" s="26" t="s">
        <v>229</v>
      </c>
      <c r="H220" s="3"/>
      <c r="I220" s="3"/>
      <c r="J220" s="3"/>
      <c r="K220" s="3"/>
      <c r="L220" s="3"/>
      <c r="M220" s="3"/>
      <c r="N220" s="3"/>
      <c r="O220" s="37"/>
      <c r="P220" s="37"/>
      <c r="Q220" s="37"/>
      <c r="R220" s="37"/>
      <c r="S220" s="2">
        <f>COUNTA($D$219:$D$220)</f>
        <v>0</v>
      </c>
    </row>
    <row r="221" spans="1:20" ht="13.5">
      <c r="B221" s="1"/>
      <c r="C221" s="3"/>
      <c r="D221" s="3"/>
      <c r="E221" s="3"/>
      <c r="F221" s="3"/>
      <c r="G221" s="3"/>
      <c r="H221" s="3"/>
      <c r="I221" s="3"/>
      <c r="J221" s="3"/>
      <c r="K221" s="3"/>
      <c r="L221" s="3"/>
      <c r="M221" s="3"/>
      <c r="N221" s="3"/>
      <c r="O221" s="37"/>
      <c r="P221" s="37"/>
      <c r="Q221" s="37"/>
      <c r="R221" s="37"/>
      <c r="S221" s="37"/>
    </row>
    <row r="222" spans="1:20" ht="13.5">
      <c r="B222" s="24" t="s">
        <v>9</v>
      </c>
      <c r="C222" s="27" t="s">
        <v>159</v>
      </c>
      <c r="D222" s="37"/>
      <c r="E222" s="37"/>
      <c r="F222" s="37"/>
      <c r="G222" s="37"/>
      <c r="H222" s="37"/>
      <c r="I222" s="37"/>
      <c r="J222" s="37"/>
      <c r="K222" s="37"/>
      <c r="L222" s="37"/>
      <c r="M222" s="37"/>
      <c r="N222" s="37"/>
      <c r="O222" s="37"/>
      <c r="P222" s="37"/>
      <c r="Q222" s="37"/>
      <c r="R222" s="37"/>
      <c r="S222" s="37"/>
    </row>
    <row r="223" spans="1:20" ht="13.5">
      <c r="B223" s="1"/>
      <c r="C223" s="37" t="s">
        <v>164</v>
      </c>
      <c r="D223" s="3"/>
      <c r="E223" s="3"/>
      <c r="F223" s="3"/>
      <c r="G223" s="3"/>
      <c r="H223" s="3"/>
      <c r="I223" s="3"/>
      <c r="J223" s="3"/>
      <c r="K223" s="3"/>
      <c r="L223" s="3"/>
      <c r="M223" s="3"/>
      <c r="N223" s="37"/>
      <c r="O223" s="3"/>
      <c r="P223" s="37"/>
      <c r="Q223" s="37"/>
      <c r="R223" s="37"/>
      <c r="S223" s="37"/>
    </row>
    <row r="224" spans="1:20" ht="14.25" thickBot="1">
      <c r="B224" s="1"/>
      <c r="C224" s="37"/>
      <c r="D224" s="3"/>
      <c r="E224" s="3"/>
      <c r="F224" s="3"/>
      <c r="G224" s="3"/>
      <c r="H224" s="3"/>
      <c r="I224" s="3"/>
      <c r="J224" s="3"/>
      <c r="K224" s="3"/>
      <c r="L224" s="3"/>
      <c r="M224" s="3"/>
      <c r="N224" s="37"/>
      <c r="O224" s="3"/>
      <c r="P224" s="37"/>
      <c r="Q224" s="37"/>
      <c r="R224" s="37"/>
      <c r="S224" s="37"/>
    </row>
    <row r="225" spans="2:21" ht="18.75" customHeight="1">
      <c r="B225" s="1"/>
      <c r="C225" s="3"/>
      <c r="D225" s="39" t="s">
        <v>142</v>
      </c>
      <c r="E225" s="3"/>
      <c r="F225" s="3"/>
      <c r="G225" s="3"/>
      <c r="H225" s="3"/>
      <c r="I225" s="3"/>
      <c r="J225" s="37"/>
      <c r="K225" s="37"/>
      <c r="L225" s="37"/>
      <c r="M225" s="52"/>
      <c r="N225" s="1" t="s">
        <v>100</v>
      </c>
      <c r="O225" s="37"/>
      <c r="P225" s="37"/>
      <c r="Q225" s="37"/>
      <c r="R225" s="37"/>
      <c r="S225" s="37">
        <f>COUNTA(M225)</f>
        <v>0</v>
      </c>
    </row>
    <row r="226" spans="2:21" ht="18.75" customHeight="1">
      <c r="B226" s="1"/>
      <c r="C226" s="3"/>
      <c r="D226" s="39" t="s">
        <v>143</v>
      </c>
      <c r="E226" s="3"/>
      <c r="F226" s="3"/>
      <c r="G226" s="3"/>
      <c r="H226" s="3"/>
      <c r="I226" s="3"/>
      <c r="J226" s="37"/>
      <c r="K226" s="37"/>
      <c r="L226" s="37"/>
      <c r="M226" s="54"/>
      <c r="N226" s="1" t="s">
        <v>100</v>
      </c>
      <c r="O226" s="37"/>
      <c r="P226" s="37"/>
      <c r="Q226" s="37"/>
      <c r="R226" s="37"/>
      <c r="S226" s="37">
        <f t="shared" ref="S226:S229" si="10">COUNTA(M226)</f>
        <v>0</v>
      </c>
    </row>
    <row r="227" spans="2:21" ht="18.75" customHeight="1">
      <c r="B227" s="1"/>
      <c r="C227" s="3"/>
      <c r="D227" s="39" t="s">
        <v>144</v>
      </c>
      <c r="E227" s="3"/>
      <c r="F227" s="3"/>
      <c r="G227" s="3"/>
      <c r="H227" s="3"/>
      <c r="I227" s="3"/>
      <c r="J227" s="37"/>
      <c r="K227" s="37"/>
      <c r="L227" s="37"/>
      <c r="M227" s="54"/>
      <c r="N227" s="1" t="s">
        <v>100</v>
      </c>
      <c r="O227" s="37"/>
      <c r="P227" s="37"/>
      <c r="Q227" s="37"/>
      <c r="R227" s="37"/>
      <c r="S227" s="37">
        <f t="shared" si="10"/>
        <v>0</v>
      </c>
    </row>
    <row r="228" spans="2:21" ht="18.75" customHeight="1">
      <c r="B228" s="1"/>
      <c r="C228" s="3"/>
      <c r="D228" s="39" t="s">
        <v>145</v>
      </c>
      <c r="E228" s="3"/>
      <c r="F228" s="3"/>
      <c r="G228" s="3"/>
      <c r="H228" s="3"/>
      <c r="I228" s="3"/>
      <c r="J228" s="37"/>
      <c r="K228" s="37"/>
      <c r="L228" s="37"/>
      <c r="M228" s="54"/>
      <c r="N228" s="1" t="s">
        <v>100</v>
      </c>
      <c r="O228" s="37"/>
      <c r="P228" s="37"/>
      <c r="Q228" s="37"/>
      <c r="R228" s="37"/>
      <c r="S228" s="37">
        <f t="shared" si="10"/>
        <v>0</v>
      </c>
    </row>
    <row r="229" spans="2:21" ht="18.75" customHeight="1" thickBot="1">
      <c r="B229" s="1"/>
      <c r="C229" s="3"/>
      <c r="D229" s="39" t="s">
        <v>165</v>
      </c>
      <c r="E229" s="3"/>
      <c r="F229" s="3"/>
      <c r="G229" s="3"/>
      <c r="H229" s="3"/>
      <c r="I229" s="3"/>
      <c r="J229" s="37"/>
      <c r="K229" s="37"/>
      <c r="L229" s="37"/>
      <c r="M229" s="53"/>
      <c r="N229" s="1" t="s">
        <v>100</v>
      </c>
      <c r="O229" s="37"/>
      <c r="P229" s="37"/>
      <c r="Q229" s="37"/>
      <c r="R229" s="37"/>
      <c r="S229" s="37">
        <f t="shared" si="10"/>
        <v>0</v>
      </c>
    </row>
    <row r="230" spans="2:21" ht="13.5">
      <c r="B230" s="1"/>
      <c r="C230" s="59"/>
      <c r="D230" s="39"/>
      <c r="E230" s="39"/>
      <c r="F230" s="39"/>
      <c r="G230" s="39"/>
      <c r="H230" s="39"/>
      <c r="I230" s="39"/>
      <c r="J230" s="39"/>
      <c r="K230" s="39"/>
      <c r="L230" s="39"/>
      <c r="M230" s="39"/>
      <c r="N230" s="37"/>
      <c r="O230" s="37"/>
      <c r="Q230" s="10"/>
      <c r="R230" s="37"/>
    </row>
    <row r="231" spans="2:21" ht="13.5">
      <c r="B231" s="24" t="s">
        <v>10</v>
      </c>
      <c r="C231" s="3" t="s">
        <v>157</v>
      </c>
      <c r="D231" s="3"/>
      <c r="E231" s="3"/>
      <c r="F231" s="3"/>
      <c r="G231" s="3"/>
      <c r="H231" s="3"/>
      <c r="I231" s="3"/>
      <c r="J231" s="3"/>
      <c r="K231" s="3"/>
      <c r="L231" s="3"/>
      <c r="M231" s="3"/>
      <c r="N231" s="3"/>
      <c r="O231" s="3"/>
      <c r="P231" s="3"/>
      <c r="Q231" s="37"/>
      <c r="R231" s="37"/>
      <c r="S231" s="37"/>
    </row>
    <row r="232" spans="2:21" ht="13.5">
      <c r="B232" s="1"/>
      <c r="C232" s="3" t="s">
        <v>256</v>
      </c>
      <c r="D232" s="3"/>
      <c r="E232" s="3"/>
      <c r="F232" s="3"/>
      <c r="G232" s="3"/>
      <c r="H232" s="3"/>
      <c r="I232" s="3"/>
      <c r="J232" s="3"/>
      <c r="K232" s="3"/>
      <c r="L232" s="3"/>
      <c r="M232" s="3"/>
      <c r="N232" s="3"/>
      <c r="O232" s="3"/>
      <c r="P232" s="3"/>
      <c r="Q232" s="37"/>
      <c r="R232" s="37"/>
      <c r="S232" s="37"/>
    </row>
    <row r="233" spans="2:21" ht="13.5">
      <c r="B233" s="1"/>
      <c r="C233" s="3" t="s">
        <v>158</v>
      </c>
      <c r="D233" s="3"/>
      <c r="E233" s="3"/>
      <c r="F233" s="3"/>
      <c r="G233" s="3"/>
      <c r="H233" s="3"/>
      <c r="I233" s="3"/>
      <c r="J233" s="3"/>
      <c r="K233" s="3"/>
      <c r="L233" s="3"/>
      <c r="M233" s="3"/>
      <c r="N233" s="3"/>
      <c r="O233" s="3"/>
      <c r="P233" s="3"/>
      <c r="Q233" s="37"/>
      <c r="R233" s="37"/>
      <c r="S233" s="37"/>
    </row>
    <row r="234" spans="2:21" ht="14.25" thickBot="1">
      <c r="B234" s="1"/>
      <c r="C234" s="28"/>
      <c r="D234" s="28"/>
      <c r="E234" s="28"/>
      <c r="F234" s="28"/>
      <c r="G234" s="28"/>
      <c r="I234" s="28"/>
      <c r="J234" s="37"/>
      <c r="K234" s="37"/>
      <c r="L234" s="37"/>
      <c r="M234" s="37"/>
      <c r="N234" s="28"/>
      <c r="O234" s="28"/>
      <c r="P234" s="28"/>
      <c r="Q234" s="37"/>
      <c r="R234" s="37"/>
      <c r="S234" s="37"/>
    </row>
    <row r="235" spans="2:21" ht="18.75" customHeight="1">
      <c r="B235" s="1"/>
      <c r="C235" s="3"/>
      <c r="D235" s="52"/>
      <c r="E235" s="39" t="s">
        <v>308</v>
      </c>
      <c r="F235" s="3"/>
      <c r="G235" s="3"/>
      <c r="H235" s="37"/>
      <c r="I235" s="52"/>
      <c r="J235" s="39" t="s">
        <v>310</v>
      </c>
      <c r="K235" s="3"/>
      <c r="L235" s="3"/>
      <c r="M235" s="37"/>
      <c r="N235" s="37"/>
      <c r="O235" s="60" t="s">
        <v>231</v>
      </c>
      <c r="P235" s="60"/>
      <c r="Q235" s="60"/>
      <c r="R235" s="3"/>
      <c r="S235" s="3">
        <f>COUNTA($D$235:$D$236,$I$235:$I$236)</f>
        <v>0</v>
      </c>
      <c r="T235" s="2">
        <f>COUNTA(D235:D236)</f>
        <v>0</v>
      </c>
      <c r="U235" s="2" t="str">
        <f>_xlfn.XLOOKUP("○",D235:D236,E235:E236,"")</f>
        <v/>
      </c>
    </row>
    <row r="236" spans="2:21" ht="18.75" customHeight="1" thickBot="1">
      <c r="B236" s="1"/>
      <c r="C236" s="3"/>
      <c r="D236" s="53"/>
      <c r="E236" s="39" t="s">
        <v>309</v>
      </c>
      <c r="F236" s="3"/>
      <c r="G236" s="3"/>
      <c r="H236" s="37"/>
      <c r="I236" s="53"/>
      <c r="J236" s="39" t="s">
        <v>311</v>
      </c>
      <c r="K236" s="3"/>
      <c r="L236" s="3"/>
      <c r="M236" s="37"/>
      <c r="N236" s="37"/>
      <c r="O236" s="60"/>
      <c r="P236" s="60"/>
      <c r="Q236" s="60"/>
      <c r="R236" s="3"/>
      <c r="S236" s="3">
        <f>COUNTA($D$235:$D$236,$I$235:$I$236)</f>
        <v>0</v>
      </c>
      <c r="T236" s="6" t="str">
        <f>_xlfn.CONCAT(U235:U236)</f>
        <v/>
      </c>
      <c r="U236" s="2" t="str">
        <f>_xlfn.XLOOKUP("○",I235:I236,J235:J236,"")</f>
        <v/>
      </c>
    </row>
    <row r="237" spans="2:21" ht="18.75" customHeight="1">
      <c r="B237" s="1"/>
      <c r="C237" s="3"/>
      <c r="D237" s="38"/>
      <c r="E237" s="39"/>
      <c r="F237" s="3"/>
      <c r="G237" s="3"/>
      <c r="H237" s="37"/>
      <c r="I237" s="38"/>
      <c r="J237" s="39"/>
      <c r="K237" s="3"/>
      <c r="L237" s="3"/>
      <c r="M237" s="37"/>
      <c r="N237" s="37"/>
      <c r="O237" s="37"/>
      <c r="P237" s="37"/>
      <c r="Q237" s="37"/>
      <c r="R237" s="3"/>
      <c r="S237" s="3"/>
    </row>
    <row r="238" spans="2:21" ht="15" customHeight="1">
      <c r="B238" s="1"/>
      <c r="C238" s="37"/>
      <c r="D238" s="37"/>
      <c r="E238" s="37"/>
      <c r="F238" s="37"/>
      <c r="G238" s="37"/>
      <c r="H238" s="37"/>
      <c r="I238" s="37"/>
      <c r="J238" s="37"/>
      <c r="K238" s="37"/>
      <c r="L238" s="37"/>
      <c r="M238" s="37"/>
      <c r="N238" s="37"/>
      <c r="O238" s="3"/>
      <c r="P238" s="3"/>
      <c r="Q238" s="3"/>
      <c r="R238" s="37"/>
    </row>
    <row r="239" spans="2:21" ht="13.5">
      <c r="B239" s="24" t="s">
        <v>151</v>
      </c>
      <c r="C239" s="27" t="s">
        <v>160</v>
      </c>
      <c r="D239" s="37"/>
      <c r="E239" s="37"/>
      <c r="F239" s="37"/>
      <c r="G239" s="37"/>
      <c r="H239" s="37"/>
      <c r="I239" s="37"/>
      <c r="J239" s="37"/>
      <c r="K239" s="37"/>
      <c r="L239" s="37"/>
      <c r="M239" s="37"/>
      <c r="N239" s="37"/>
      <c r="O239" s="37"/>
      <c r="P239" s="37"/>
      <c r="Q239" s="37"/>
      <c r="R239" s="37"/>
      <c r="S239" s="37"/>
    </row>
    <row r="240" spans="2:21" ht="13.5">
      <c r="B240" s="1"/>
      <c r="C240" s="37" t="s">
        <v>260</v>
      </c>
      <c r="D240" s="37"/>
      <c r="E240" s="37"/>
      <c r="F240" s="37"/>
      <c r="G240" s="37"/>
      <c r="H240" s="37"/>
      <c r="I240" s="37"/>
      <c r="J240" s="37"/>
      <c r="K240" s="37"/>
      <c r="L240" s="37"/>
      <c r="M240" s="37"/>
      <c r="N240" s="37"/>
      <c r="O240" s="37"/>
      <c r="P240" s="37"/>
      <c r="Q240" s="37"/>
      <c r="R240" s="37"/>
      <c r="S240" s="37"/>
    </row>
    <row r="241" spans="2:19" ht="14.25" thickBot="1">
      <c r="B241" s="1"/>
      <c r="C241" s="37"/>
      <c r="D241" s="37"/>
      <c r="E241" s="37"/>
      <c r="F241" s="37"/>
      <c r="G241" s="37"/>
      <c r="H241" s="37"/>
      <c r="I241" s="37"/>
      <c r="J241" s="37"/>
      <c r="K241" s="37"/>
      <c r="L241" s="37"/>
      <c r="M241" s="37"/>
      <c r="N241" s="37"/>
      <c r="O241" s="37"/>
      <c r="P241" s="37"/>
      <c r="Q241" s="37"/>
      <c r="R241" s="37"/>
      <c r="S241" s="37"/>
    </row>
    <row r="242" spans="2:19" ht="18.75" customHeight="1">
      <c r="B242" s="1"/>
      <c r="C242" s="37"/>
      <c r="D242" s="52"/>
      <c r="E242" s="39" t="s">
        <v>312</v>
      </c>
      <c r="F242" s="37"/>
      <c r="G242" s="37"/>
      <c r="H242" s="37"/>
      <c r="I242" s="37"/>
      <c r="J242" s="37"/>
      <c r="K242" s="37"/>
      <c r="L242" s="37"/>
      <c r="M242" s="37"/>
      <c r="N242" s="37"/>
      <c r="O242" s="37"/>
      <c r="P242" s="37"/>
      <c r="Q242" s="37"/>
      <c r="R242" s="37"/>
      <c r="S242" s="37">
        <f>COUNTA($D$242:$D$246)</f>
        <v>0</v>
      </c>
    </row>
    <row r="243" spans="2:19" ht="18.75" customHeight="1">
      <c r="B243" s="1"/>
      <c r="C243" s="37"/>
      <c r="D243" s="54"/>
      <c r="E243" s="39" t="s">
        <v>313</v>
      </c>
      <c r="F243" s="37"/>
      <c r="G243" s="37"/>
      <c r="H243" s="37"/>
      <c r="I243" s="37"/>
      <c r="J243" s="37"/>
      <c r="K243" s="37"/>
      <c r="L243" s="37"/>
      <c r="M243" s="37"/>
      <c r="N243" s="37"/>
      <c r="O243" s="37"/>
      <c r="P243" s="37"/>
      <c r="Q243" s="37"/>
      <c r="R243" s="37"/>
      <c r="S243" s="37">
        <f t="shared" ref="S243:S246" si="11">COUNTA($D$242:$D$246)</f>
        <v>0</v>
      </c>
    </row>
    <row r="244" spans="2:19" ht="18.75" customHeight="1">
      <c r="B244" s="1"/>
      <c r="C244" s="37"/>
      <c r="D244" s="54"/>
      <c r="E244" s="39" t="s">
        <v>314</v>
      </c>
      <c r="F244" s="37"/>
      <c r="G244" s="37"/>
      <c r="H244" s="37"/>
      <c r="I244" s="37"/>
      <c r="J244" s="37"/>
      <c r="K244" s="37"/>
      <c r="L244" s="37"/>
      <c r="M244" s="37"/>
      <c r="N244" s="37"/>
      <c r="O244" s="37"/>
      <c r="P244" s="37"/>
      <c r="Q244" s="37"/>
      <c r="R244" s="37"/>
      <c r="S244" s="37">
        <f t="shared" si="11"/>
        <v>0</v>
      </c>
    </row>
    <row r="245" spans="2:19" ht="18.75" customHeight="1">
      <c r="B245" s="1"/>
      <c r="C245" s="37"/>
      <c r="D245" s="54"/>
      <c r="E245" s="39" t="s">
        <v>315</v>
      </c>
      <c r="F245" s="37"/>
      <c r="G245" s="37"/>
      <c r="H245" s="37"/>
      <c r="I245" s="37"/>
      <c r="J245" s="37"/>
      <c r="K245" s="37"/>
      <c r="L245" s="37"/>
      <c r="M245" s="37"/>
      <c r="N245" s="37"/>
      <c r="O245" s="37"/>
      <c r="P245" s="37"/>
      <c r="Q245" s="37"/>
      <c r="R245" s="37"/>
      <c r="S245" s="37">
        <f t="shared" si="11"/>
        <v>0</v>
      </c>
    </row>
    <row r="246" spans="2:19" ht="18.75" customHeight="1" thickBot="1">
      <c r="B246" s="1"/>
      <c r="C246" s="37"/>
      <c r="D246" s="53"/>
      <c r="E246" s="39" t="s">
        <v>316</v>
      </c>
      <c r="F246" s="37"/>
      <c r="G246" s="37"/>
      <c r="H246" s="37"/>
      <c r="I246" s="37"/>
      <c r="J246" s="37"/>
      <c r="K246" s="37"/>
      <c r="L246" s="37"/>
      <c r="M246" s="37"/>
      <c r="N246" s="37"/>
      <c r="O246" s="37"/>
      <c r="P246" s="37"/>
      <c r="Q246" s="37"/>
      <c r="R246" s="37"/>
      <c r="S246" s="37">
        <f t="shared" si="11"/>
        <v>0</v>
      </c>
    </row>
    <row r="247" spans="2:19" ht="18.75" customHeight="1">
      <c r="B247" s="1"/>
      <c r="C247" s="37"/>
      <c r="D247" s="38"/>
      <c r="E247" s="39"/>
      <c r="F247" s="37"/>
      <c r="G247" s="37"/>
      <c r="H247" s="37"/>
      <c r="I247" s="37"/>
      <c r="J247" s="37"/>
      <c r="K247" s="37"/>
      <c r="L247" s="37"/>
      <c r="M247" s="37"/>
      <c r="N247" s="37"/>
      <c r="O247" s="37"/>
      <c r="P247" s="37"/>
      <c r="Q247" s="37"/>
      <c r="R247" s="37"/>
      <c r="S247" s="37"/>
    </row>
    <row r="248" spans="2:19" ht="15" customHeight="1">
      <c r="B248" s="1"/>
      <c r="C248" s="37"/>
      <c r="D248" s="39"/>
      <c r="E248" s="37"/>
      <c r="F248" s="37"/>
      <c r="G248" s="37"/>
      <c r="H248" s="37"/>
      <c r="I248" s="37"/>
      <c r="J248" s="37"/>
      <c r="K248" s="37"/>
      <c r="L248" s="37"/>
      <c r="M248" s="37"/>
      <c r="N248" s="37"/>
      <c r="O248" s="37"/>
      <c r="P248" s="37"/>
      <c r="Q248" s="10"/>
      <c r="R248" s="37"/>
    </row>
    <row r="249" spans="2:19" ht="13.5">
      <c r="B249" s="24" t="s">
        <v>156</v>
      </c>
      <c r="C249" s="37" t="s">
        <v>235</v>
      </c>
      <c r="D249" s="42"/>
      <c r="E249" s="42"/>
      <c r="F249" s="42"/>
      <c r="G249" s="42"/>
      <c r="H249" s="42"/>
      <c r="I249" s="42"/>
      <c r="J249" s="42"/>
      <c r="K249" s="42"/>
      <c r="L249" s="42"/>
      <c r="M249" s="42"/>
      <c r="N249" s="42"/>
      <c r="O249" s="42"/>
      <c r="P249" s="42"/>
      <c r="Q249" s="42"/>
      <c r="R249" s="37"/>
      <c r="S249" s="37"/>
    </row>
    <row r="250" spans="2:19" ht="13.5">
      <c r="B250" s="1"/>
      <c r="C250" s="37" t="s">
        <v>258</v>
      </c>
      <c r="D250" s="42"/>
      <c r="E250" s="42"/>
      <c r="F250" s="42"/>
      <c r="G250" s="42"/>
      <c r="H250" s="42"/>
      <c r="I250" s="42"/>
      <c r="J250" s="42"/>
      <c r="K250" s="42"/>
      <c r="L250" s="42"/>
      <c r="M250" s="42"/>
      <c r="N250" s="42"/>
      <c r="O250" s="42"/>
      <c r="P250" s="42"/>
      <c r="Q250" s="42"/>
      <c r="R250" s="37"/>
      <c r="S250" s="37"/>
    </row>
    <row r="251" spans="2:19" ht="14.25" thickBot="1">
      <c r="B251" s="1"/>
      <c r="C251" s="37"/>
      <c r="D251" s="42"/>
      <c r="E251" s="42"/>
      <c r="F251" s="42"/>
      <c r="G251" s="42"/>
      <c r="H251" s="42"/>
      <c r="I251" s="42"/>
      <c r="J251" s="42"/>
      <c r="K251" s="42"/>
      <c r="L251" s="42"/>
      <c r="M251" s="42"/>
      <c r="N251" s="42"/>
      <c r="O251" s="42"/>
      <c r="P251" s="42"/>
      <c r="Q251" s="42"/>
      <c r="R251" s="37"/>
      <c r="S251" s="37"/>
    </row>
    <row r="252" spans="2:19" ht="18.75" customHeight="1">
      <c r="B252" s="1"/>
      <c r="C252" s="37"/>
      <c r="D252" s="52"/>
      <c r="E252" s="39" t="s">
        <v>317</v>
      </c>
      <c r="F252" s="3"/>
      <c r="G252" s="3"/>
      <c r="H252" s="3"/>
      <c r="I252" s="3"/>
      <c r="J252" s="3"/>
      <c r="K252" s="3"/>
      <c r="L252" s="3"/>
      <c r="M252" s="3"/>
      <c r="N252" s="3"/>
      <c r="O252" s="37"/>
      <c r="P252" s="37"/>
      <c r="Q252" s="37"/>
      <c r="R252" s="37"/>
      <c r="S252" s="37">
        <f>COUNTA($D$252:$D$261)</f>
        <v>0</v>
      </c>
    </row>
    <row r="253" spans="2:19" ht="18.75" customHeight="1">
      <c r="B253" s="1"/>
      <c r="C253" s="37"/>
      <c r="D253" s="54"/>
      <c r="E253" s="39" t="s">
        <v>318</v>
      </c>
      <c r="F253" s="3"/>
      <c r="G253" s="3"/>
      <c r="H253" s="3"/>
      <c r="I253" s="3"/>
      <c r="J253" s="3"/>
      <c r="K253" s="3"/>
      <c r="L253" s="3"/>
      <c r="M253" s="3"/>
      <c r="N253" s="3"/>
      <c r="O253" s="37"/>
      <c r="P253" s="37"/>
      <c r="Q253" s="37"/>
      <c r="R253" s="37"/>
      <c r="S253" s="37">
        <f t="shared" ref="S253:S261" si="12">COUNTA($D$252:$D$261)</f>
        <v>0</v>
      </c>
    </row>
    <row r="254" spans="2:19" ht="18.75" customHeight="1">
      <c r="B254" s="1"/>
      <c r="C254" s="37"/>
      <c r="D254" s="54"/>
      <c r="E254" s="39" t="s">
        <v>319</v>
      </c>
      <c r="F254" s="3"/>
      <c r="G254" s="3"/>
      <c r="H254" s="3"/>
      <c r="I254" s="3"/>
      <c r="J254" s="3"/>
      <c r="K254" s="3"/>
      <c r="L254" s="3"/>
      <c r="M254" s="3"/>
      <c r="N254" s="3"/>
      <c r="O254" s="37"/>
      <c r="P254" s="37"/>
      <c r="Q254" s="37"/>
      <c r="R254" s="37"/>
      <c r="S254" s="37">
        <f t="shared" si="12"/>
        <v>0</v>
      </c>
    </row>
    <row r="255" spans="2:19" ht="18.75" customHeight="1">
      <c r="B255" s="1"/>
      <c r="C255" s="37"/>
      <c r="D255" s="54"/>
      <c r="E255" s="39" t="s">
        <v>320</v>
      </c>
      <c r="F255" s="3"/>
      <c r="G255" s="3"/>
      <c r="H255" s="3"/>
      <c r="I255" s="3"/>
      <c r="J255" s="3"/>
      <c r="K255" s="3"/>
      <c r="L255" s="3"/>
      <c r="M255" s="3"/>
      <c r="N255" s="3"/>
      <c r="O255" s="37"/>
      <c r="P255" s="37"/>
      <c r="Q255" s="37"/>
      <c r="R255" s="37"/>
      <c r="S255" s="37">
        <f t="shared" si="12"/>
        <v>0</v>
      </c>
    </row>
    <row r="256" spans="2:19" ht="18.75" customHeight="1">
      <c r="B256" s="1"/>
      <c r="C256" s="37"/>
      <c r="D256" s="54"/>
      <c r="E256" s="39" t="s">
        <v>321</v>
      </c>
      <c r="F256" s="3"/>
      <c r="G256" s="3"/>
      <c r="H256" s="3"/>
      <c r="I256" s="3"/>
      <c r="J256" s="3"/>
      <c r="K256" s="3"/>
      <c r="L256" s="3"/>
      <c r="M256" s="3"/>
      <c r="N256" s="3"/>
      <c r="O256" s="37"/>
      <c r="P256" s="37"/>
      <c r="Q256" s="37"/>
      <c r="R256" s="37"/>
      <c r="S256" s="37">
        <f t="shared" si="12"/>
        <v>0</v>
      </c>
    </row>
    <row r="257" spans="2:19" ht="18.75" customHeight="1">
      <c r="B257" s="1"/>
      <c r="C257" s="37"/>
      <c r="D257" s="54"/>
      <c r="E257" s="39" t="s">
        <v>322</v>
      </c>
      <c r="F257" s="3"/>
      <c r="G257" s="3"/>
      <c r="H257" s="3"/>
      <c r="I257" s="3"/>
      <c r="J257" s="3"/>
      <c r="K257" s="3"/>
      <c r="L257" s="3"/>
      <c r="M257" s="3"/>
      <c r="N257" s="3"/>
      <c r="O257" s="37"/>
      <c r="P257" s="37"/>
      <c r="Q257" s="37"/>
      <c r="R257" s="37"/>
      <c r="S257" s="37">
        <f t="shared" si="12"/>
        <v>0</v>
      </c>
    </row>
    <row r="258" spans="2:19" ht="18.75" customHeight="1">
      <c r="B258" s="1"/>
      <c r="C258" s="37"/>
      <c r="D258" s="54"/>
      <c r="E258" s="39" t="s">
        <v>323</v>
      </c>
      <c r="F258" s="3"/>
      <c r="G258" s="3"/>
      <c r="H258" s="3"/>
      <c r="I258" s="3"/>
      <c r="J258" s="3"/>
      <c r="K258" s="3"/>
      <c r="L258" s="3"/>
      <c r="M258" s="3"/>
      <c r="N258" s="3"/>
      <c r="O258" s="37"/>
      <c r="P258" s="37"/>
      <c r="Q258" s="37"/>
      <c r="R258" s="37"/>
      <c r="S258" s="37">
        <f t="shared" si="12"/>
        <v>0</v>
      </c>
    </row>
    <row r="259" spans="2:19" ht="18.75" customHeight="1">
      <c r="B259" s="1"/>
      <c r="C259" s="37"/>
      <c r="D259" s="54"/>
      <c r="E259" s="39" t="s">
        <v>324</v>
      </c>
      <c r="F259" s="3"/>
      <c r="G259" s="3"/>
      <c r="H259" s="3"/>
      <c r="I259" s="3"/>
      <c r="J259" s="3"/>
      <c r="K259" s="3"/>
      <c r="L259" s="3"/>
      <c r="M259" s="3"/>
      <c r="N259" s="3"/>
      <c r="O259" s="37"/>
      <c r="P259" s="37"/>
      <c r="Q259" s="37"/>
      <c r="R259" s="37"/>
      <c r="S259" s="37">
        <f t="shared" si="12"/>
        <v>0</v>
      </c>
    </row>
    <row r="260" spans="2:19" ht="18.75" customHeight="1">
      <c r="B260" s="1"/>
      <c r="C260" s="37"/>
      <c r="D260" s="54"/>
      <c r="E260" s="39" t="s">
        <v>325</v>
      </c>
      <c r="F260" s="3"/>
      <c r="G260" s="3"/>
      <c r="H260" s="3"/>
      <c r="I260" s="3"/>
      <c r="J260" s="3"/>
      <c r="K260" s="3"/>
      <c r="L260" s="3"/>
      <c r="M260" s="3"/>
      <c r="N260" s="3"/>
      <c r="O260" s="37"/>
      <c r="P260" s="37"/>
      <c r="Q260" s="37"/>
      <c r="R260" s="37"/>
      <c r="S260" s="37">
        <f t="shared" si="12"/>
        <v>0</v>
      </c>
    </row>
    <row r="261" spans="2:19" ht="18.75" customHeight="1" thickBot="1">
      <c r="B261" s="1"/>
      <c r="C261" s="37"/>
      <c r="D261" s="53"/>
      <c r="E261" s="39" t="s">
        <v>326</v>
      </c>
      <c r="F261" s="3"/>
      <c r="G261" s="3"/>
      <c r="H261" s="3"/>
      <c r="I261" s="3"/>
      <c r="J261" s="3"/>
      <c r="K261" s="3"/>
      <c r="L261" s="3"/>
      <c r="M261" s="3"/>
      <c r="N261" s="3"/>
      <c r="O261" s="37"/>
      <c r="P261" s="37"/>
      <c r="Q261" s="37"/>
      <c r="S261" s="37">
        <f t="shared" si="12"/>
        <v>0</v>
      </c>
    </row>
    <row r="262" spans="2:19" ht="18.75" customHeight="1">
      <c r="B262" s="1"/>
      <c r="C262" s="37"/>
      <c r="D262" s="37"/>
      <c r="E262" s="37"/>
      <c r="F262" s="37"/>
      <c r="G262" s="37"/>
      <c r="H262" s="37"/>
      <c r="I262" s="37"/>
      <c r="J262" s="37"/>
      <c r="K262" s="37"/>
      <c r="L262" s="37"/>
      <c r="M262" s="37"/>
      <c r="N262" s="37"/>
      <c r="O262" s="37"/>
      <c r="P262" s="37"/>
      <c r="Q262" s="37"/>
      <c r="R262" s="37"/>
      <c r="S262" s="37"/>
    </row>
    <row r="263" spans="2:19" ht="18.75" customHeight="1">
      <c r="B263" s="1"/>
      <c r="C263" s="37"/>
      <c r="D263" s="37"/>
      <c r="E263" s="37"/>
      <c r="F263" s="37"/>
      <c r="G263" s="37"/>
      <c r="H263" s="37"/>
      <c r="I263" s="37"/>
      <c r="J263" s="37"/>
      <c r="K263" s="37"/>
      <c r="L263" s="37"/>
      <c r="M263" s="37"/>
      <c r="N263" s="37"/>
      <c r="O263" s="37"/>
      <c r="P263" s="37"/>
      <c r="Q263" s="37"/>
      <c r="R263" s="37"/>
      <c r="S263" s="37"/>
    </row>
    <row r="264" spans="2:19" ht="18.75" customHeight="1">
      <c r="B264" s="1"/>
      <c r="C264" s="37"/>
      <c r="D264" s="37"/>
      <c r="E264" s="37"/>
      <c r="F264" s="37"/>
      <c r="G264" s="37"/>
      <c r="H264" s="37"/>
      <c r="I264" s="37"/>
      <c r="J264" s="37"/>
      <c r="K264" s="37"/>
      <c r="L264" s="37"/>
      <c r="M264" s="37"/>
      <c r="N264" s="37"/>
      <c r="O264" s="37"/>
      <c r="P264" s="37"/>
      <c r="Q264" s="37"/>
      <c r="R264" s="37"/>
      <c r="S264" s="37"/>
    </row>
    <row r="265" spans="2:19" ht="18.75" customHeight="1">
      <c r="B265" s="1"/>
      <c r="C265" s="37"/>
      <c r="D265" s="37"/>
      <c r="E265" s="37"/>
      <c r="F265" s="37"/>
      <c r="G265" s="37"/>
      <c r="H265" s="37"/>
      <c r="I265" s="37"/>
      <c r="J265" s="37"/>
      <c r="K265" s="37"/>
      <c r="L265" s="37"/>
      <c r="M265" s="37"/>
      <c r="N265" s="37"/>
      <c r="O265" s="37"/>
      <c r="P265" s="37"/>
      <c r="Q265" s="37"/>
      <c r="R265" s="37"/>
      <c r="S265" s="37"/>
    </row>
    <row r="266" spans="2:19" ht="18.75" customHeight="1">
      <c r="B266" s="1"/>
      <c r="C266" s="37"/>
      <c r="D266" s="37"/>
      <c r="E266" s="37"/>
      <c r="F266" s="37"/>
      <c r="G266" s="37"/>
      <c r="H266" s="37"/>
      <c r="I266" s="37"/>
      <c r="J266" s="37"/>
      <c r="K266" s="37"/>
      <c r="L266" s="37"/>
      <c r="M266" s="37"/>
      <c r="N266" s="37"/>
      <c r="O266" s="37"/>
      <c r="P266" s="37"/>
      <c r="Q266" s="37"/>
      <c r="R266" s="37"/>
      <c r="S266" s="37"/>
    </row>
  </sheetData>
  <sheetProtection algorithmName="SHA-512" hashValue="xGhVFsY7zrKiiheBvihddFbXZ1pSwMmbMru7zQx7McBL/jKKQjhSL4l50VkvM1KTCclRWrP/uBnIYkDFfzAxYw==" saltValue="dlD4ANDYjpbfEZuxGHFP/Q==" spinCount="100000" sheet="1" objects="1" scenarios="1"/>
  <mergeCells count="275">
    <mergeCell ref="C202:Q202"/>
    <mergeCell ref="C144:E144"/>
    <mergeCell ref="C145:E145"/>
    <mergeCell ref="F133:H133"/>
    <mergeCell ref="F137:H137"/>
    <mergeCell ref="F126:H126"/>
    <mergeCell ref="F127:H127"/>
    <mergeCell ref="C146:E146"/>
    <mergeCell ref="C147:E147"/>
    <mergeCell ref="C139:E139"/>
    <mergeCell ref="C140:E140"/>
    <mergeCell ref="C141:E141"/>
    <mergeCell ref="C142:E142"/>
    <mergeCell ref="C143:E143"/>
    <mergeCell ref="C138:E138"/>
    <mergeCell ref="C130:E130"/>
    <mergeCell ref="C131:E131"/>
    <mergeCell ref="C132:E132"/>
    <mergeCell ref="C133:E133"/>
    <mergeCell ref="C134:E134"/>
    <mergeCell ref="C135:E135"/>
    <mergeCell ref="F130:H130"/>
    <mergeCell ref="F134:H134"/>
    <mergeCell ref="F131:H131"/>
    <mergeCell ref="F132:H132"/>
    <mergeCell ref="I75:N75"/>
    <mergeCell ref="I76:N76"/>
    <mergeCell ref="C70:E70"/>
    <mergeCell ref="C71:E71"/>
    <mergeCell ref="C72:E72"/>
    <mergeCell ref="C73:E73"/>
    <mergeCell ref="C74:E74"/>
    <mergeCell ref="F75:H75"/>
    <mergeCell ref="F76:H76"/>
    <mergeCell ref="F128:H128"/>
    <mergeCell ref="F124:H124"/>
    <mergeCell ref="F125:H125"/>
    <mergeCell ref="F121:H121"/>
    <mergeCell ref="F122:H122"/>
    <mergeCell ref="F123:H123"/>
    <mergeCell ref="F120:H120"/>
    <mergeCell ref="F129:H129"/>
    <mergeCell ref="C77:E77"/>
    <mergeCell ref="C78:E78"/>
    <mergeCell ref="C79:E79"/>
    <mergeCell ref="F81:H81"/>
    <mergeCell ref="F82:H82"/>
    <mergeCell ref="F83:H83"/>
    <mergeCell ref="I74:N74"/>
    <mergeCell ref="I80:N80"/>
    <mergeCell ref="I81:N81"/>
    <mergeCell ref="I70:N70"/>
    <mergeCell ref="I71:N71"/>
    <mergeCell ref="I72:N72"/>
    <mergeCell ref="F74:H74"/>
    <mergeCell ref="O67:Q67"/>
    <mergeCell ref="O70:Q70"/>
    <mergeCell ref="O71:Q71"/>
    <mergeCell ref="O72:Q72"/>
    <mergeCell ref="I78:N78"/>
    <mergeCell ref="I79:N79"/>
    <mergeCell ref="I77:N77"/>
    <mergeCell ref="O69:Q69"/>
    <mergeCell ref="I67:N67"/>
    <mergeCell ref="I68:N68"/>
    <mergeCell ref="I69:N69"/>
    <mergeCell ref="F57:H57"/>
    <mergeCell ref="O73:Q73"/>
    <mergeCell ref="F70:H70"/>
    <mergeCell ref="F71:H71"/>
    <mergeCell ref="F72:H72"/>
    <mergeCell ref="F73:H73"/>
    <mergeCell ref="I66:N66"/>
    <mergeCell ref="O66:Q66"/>
    <mergeCell ref="F67:H67"/>
    <mergeCell ref="F68:H68"/>
    <mergeCell ref="F69:H69"/>
    <mergeCell ref="O68:Q68"/>
    <mergeCell ref="I73:N73"/>
    <mergeCell ref="K36:L36"/>
    <mergeCell ref="B7:P13"/>
    <mergeCell ref="F17:P17"/>
    <mergeCell ref="F18:P18"/>
    <mergeCell ref="F19:P19"/>
    <mergeCell ref="F20:P20"/>
    <mergeCell ref="C22:P22"/>
    <mergeCell ref="C37:C39"/>
    <mergeCell ref="C40:C42"/>
    <mergeCell ref="F16:P16"/>
    <mergeCell ref="C80:E80"/>
    <mergeCell ref="F80:H80"/>
    <mergeCell ref="C81:E81"/>
    <mergeCell ref="C84:E84"/>
    <mergeCell ref="C85:E85"/>
    <mergeCell ref="F85:H85"/>
    <mergeCell ref="C82:E82"/>
    <mergeCell ref="C83:E83"/>
    <mergeCell ref="C6:H6"/>
    <mergeCell ref="C35:E35"/>
    <mergeCell ref="C36:E36"/>
    <mergeCell ref="F35:H35"/>
    <mergeCell ref="F36:H36"/>
    <mergeCell ref="C57:E57"/>
    <mergeCell ref="F66:H66"/>
    <mergeCell ref="C67:E67"/>
    <mergeCell ref="F77:H77"/>
    <mergeCell ref="F78:H78"/>
    <mergeCell ref="F79:H79"/>
    <mergeCell ref="C75:E75"/>
    <mergeCell ref="C76:E76"/>
    <mergeCell ref="C68:E68"/>
    <mergeCell ref="C69:E69"/>
    <mergeCell ref="C128:E128"/>
    <mergeCell ref="C129:E129"/>
    <mergeCell ref="C93:E93"/>
    <mergeCell ref="C94:E94"/>
    <mergeCell ref="C95:E95"/>
    <mergeCell ref="C118:E118"/>
    <mergeCell ref="C119:E119"/>
    <mergeCell ref="C120:E120"/>
    <mergeCell ref="C96:E96"/>
    <mergeCell ref="C126:E126"/>
    <mergeCell ref="C127:E127"/>
    <mergeCell ref="C136:E136"/>
    <mergeCell ref="C137:E137"/>
    <mergeCell ref="C87:E87"/>
    <mergeCell ref="C88:E88"/>
    <mergeCell ref="C89:E89"/>
    <mergeCell ref="C90:E90"/>
    <mergeCell ref="C91:E91"/>
    <mergeCell ref="F86:H86"/>
    <mergeCell ref="I88:N88"/>
    <mergeCell ref="I89:N89"/>
    <mergeCell ref="I90:N90"/>
    <mergeCell ref="I91:N91"/>
    <mergeCell ref="C121:E121"/>
    <mergeCell ref="C122:E122"/>
    <mergeCell ref="C123:E123"/>
    <mergeCell ref="C124:E124"/>
    <mergeCell ref="C125:E125"/>
    <mergeCell ref="F93:H93"/>
    <mergeCell ref="F94:H94"/>
    <mergeCell ref="F95:H95"/>
    <mergeCell ref="F96:H96"/>
    <mergeCell ref="F118:H118"/>
    <mergeCell ref="C108:E108"/>
    <mergeCell ref="F108:H108"/>
    <mergeCell ref="I82:N82"/>
    <mergeCell ref="I83:N83"/>
    <mergeCell ref="I84:N84"/>
    <mergeCell ref="I85:N85"/>
    <mergeCell ref="I87:N87"/>
    <mergeCell ref="C92:E92"/>
    <mergeCell ref="F89:H89"/>
    <mergeCell ref="F90:H90"/>
    <mergeCell ref="F91:H91"/>
    <mergeCell ref="F92:H92"/>
    <mergeCell ref="I86:N86"/>
    <mergeCell ref="F87:H87"/>
    <mergeCell ref="F88:H88"/>
    <mergeCell ref="F84:H84"/>
    <mergeCell ref="C86:E86"/>
    <mergeCell ref="O80:Q80"/>
    <mergeCell ref="O77:Q77"/>
    <mergeCell ref="O78:Q78"/>
    <mergeCell ref="O79:Q79"/>
    <mergeCell ref="O76:Q76"/>
    <mergeCell ref="O94:Q94"/>
    <mergeCell ref="O74:Q74"/>
    <mergeCell ref="O81:Q81"/>
    <mergeCell ref="O82:Q82"/>
    <mergeCell ref="O83:Q83"/>
    <mergeCell ref="O84:Q84"/>
    <mergeCell ref="O85:Q85"/>
    <mergeCell ref="O86:Q86"/>
    <mergeCell ref="O88:Q88"/>
    <mergeCell ref="O89:Q89"/>
    <mergeCell ref="O90:Q90"/>
    <mergeCell ref="O91:Q91"/>
    <mergeCell ref="O75:Q75"/>
    <mergeCell ref="O87:Q87"/>
    <mergeCell ref="O119:Q119"/>
    <mergeCell ref="O118:Q118"/>
    <mergeCell ref="O93:Q93"/>
    <mergeCell ref="O95:Q95"/>
    <mergeCell ref="O96:Q96"/>
    <mergeCell ref="O117:Q117"/>
    <mergeCell ref="F119:H119"/>
    <mergeCell ref="O92:Q92"/>
    <mergeCell ref="I92:N92"/>
    <mergeCell ref="I117:N117"/>
    <mergeCell ref="F117:H117"/>
    <mergeCell ref="I93:N93"/>
    <mergeCell ref="I94:N94"/>
    <mergeCell ref="I95:N95"/>
    <mergeCell ref="I96:N96"/>
    <mergeCell ref="I118:N118"/>
    <mergeCell ref="I119:N119"/>
    <mergeCell ref="O121:Q121"/>
    <mergeCell ref="O122:Q122"/>
    <mergeCell ref="O123:Q123"/>
    <mergeCell ref="O124:Q124"/>
    <mergeCell ref="O125:Q125"/>
    <mergeCell ref="O126:Q126"/>
    <mergeCell ref="I120:N120"/>
    <mergeCell ref="I121:N121"/>
    <mergeCell ref="I122:N122"/>
    <mergeCell ref="O120:Q120"/>
    <mergeCell ref="I130:N130"/>
    <mergeCell ref="O130:Q130"/>
    <mergeCell ref="I123:N123"/>
    <mergeCell ref="I124:N124"/>
    <mergeCell ref="I125:N125"/>
    <mergeCell ref="I126:N126"/>
    <mergeCell ref="I127:N127"/>
    <mergeCell ref="I137:N137"/>
    <mergeCell ref="O137:Q137"/>
    <mergeCell ref="I133:N133"/>
    <mergeCell ref="O133:Q133"/>
    <mergeCell ref="I134:N134"/>
    <mergeCell ref="O134:Q134"/>
    <mergeCell ref="I131:N131"/>
    <mergeCell ref="O131:Q131"/>
    <mergeCell ref="I132:N132"/>
    <mergeCell ref="O132:Q132"/>
    <mergeCell ref="I129:N129"/>
    <mergeCell ref="O129:Q129"/>
    <mergeCell ref="I128:N128"/>
    <mergeCell ref="O128:Q128"/>
    <mergeCell ref="O127:Q127"/>
    <mergeCell ref="O138:Q138"/>
    <mergeCell ref="I135:N135"/>
    <mergeCell ref="O135:Q135"/>
    <mergeCell ref="F136:H136"/>
    <mergeCell ref="I136:N136"/>
    <mergeCell ref="O136:Q136"/>
    <mergeCell ref="I144:N144"/>
    <mergeCell ref="O144:Q144"/>
    <mergeCell ref="F141:H141"/>
    <mergeCell ref="I141:N141"/>
    <mergeCell ref="O141:Q141"/>
    <mergeCell ref="F142:H142"/>
    <mergeCell ref="I142:N142"/>
    <mergeCell ref="O142:Q142"/>
    <mergeCell ref="F139:H139"/>
    <mergeCell ref="I139:N139"/>
    <mergeCell ref="O139:Q139"/>
    <mergeCell ref="F140:H140"/>
    <mergeCell ref="I140:N140"/>
    <mergeCell ref="O140:Q140"/>
    <mergeCell ref="F135:H135"/>
    <mergeCell ref="O235:Q236"/>
    <mergeCell ref="K153:L154"/>
    <mergeCell ref="J161:K162"/>
    <mergeCell ref="B150:B151"/>
    <mergeCell ref="B2:P2"/>
    <mergeCell ref="D37:P39"/>
    <mergeCell ref="D40:P42"/>
    <mergeCell ref="C98:Q98"/>
    <mergeCell ref="I156:N156"/>
    <mergeCell ref="F147:H147"/>
    <mergeCell ref="I147:N147"/>
    <mergeCell ref="O147:Q147"/>
    <mergeCell ref="F145:H145"/>
    <mergeCell ref="I145:N145"/>
    <mergeCell ref="O145:Q145"/>
    <mergeCell ref="F146:H146"/>
    <mergeCell ref="I146:N146"/>
    <mergeCell ref="O146:Q146"/>
    <mergeCell ref="F143:H143"/>
    <mergeCell ref="I143:N143"/>
    <mergeCell ref="O143:Q143"/>
    <mergeCell ref="F144:H144"/>
    <mergeCell ref="F138:H138"/>
    <mergeCell ref="I138:N138"/>
  </mergeCells>
  <phoneticPr fontId="1"/>
  <conditionalFormatting sqref="A17:R34 D46:R47 A98:R108 A153:I154 A155:N155 A156:R201 A203:R262 A48:R58 A35:I36 N35:R36 A37:R45 A46:B47 A149:R150 A151 C151:R151 A152:R152 M153:R153 M154:N154 Q154:R155 A202:C202 R202">
    <cfRule type="expression" dxfId="28" priority="41">
      <formula>$S17&gt;=1</formula>
    </cfRule>
  </conditionalFormatting>
  <conditionalFormatting sqref="A49:R148">
    <cfRule type="expression" dxfId="27" priority="11">
      <formula>$T$47=1</formula>
    </cfRule>
  </conditionalFormatting>
  <conditionalFormatting sqref="C24:C31 J24:J31">
    <cfRule type="expression" dxfId="26" priority="22">
      <formula>$S$24&gt;1</formula>
    </cfRule>
    <cfRule type="expression" dxfId="25" priority="40">
      <formula>AND(ISBLANK(C24), $S$24=1)</formula>
    </cfRule>
  </conditionalFormatting>
  <conditionalFormatting sqref="C16:P16">
    <cfRule type="expression" dxfId="24" priority="10">
      <formula>$S16&gt;=1</formula>
    </cfRule>
  </conditionalFormatting>
  <conditionalFormatting sqref="D46:D47">
    <cfRule type="expression" dxfId="23" priority="21">
      <formula>$S$46=2</formula>
    </cfRule>
    <cfRule type="expression" dxfId="22" priority="36">
      <formula>AND(ISBLANK(D46),$S$46=1)</formula>
    </cfRule>
  </conditionalFormatting>
  <conditionalFormatting sqref="D101:D103 J101:J103">
    <cfRule type="expression" dxfId="21" priority="20">
      <formula>$S$101&gt;1</formula>
    </cfRule>
    <cfRule type="expression" dxfId="20" priority="30">
      <formula>AND(ISBLANK(D101),$S$101=1)</formula>
    </cfRule>
  </conditionalFormatting>
  <conditionalFormatting sqref="D159:D162 D167:D173 K178:K182 D178:D183">
    <cfRule type="expression" dxfId="19" priority="18">
      <formula>$T$153&gt;=1</formula>
    </cfRule>
  </conditionalFormatting>
  <conditionalFormatting sqref="D167:D173">
    <cfRule type="expression" dxfId="18" priority="17">
      <formula>$T$159=0</formula>
    </cfRule>
  </conditionalFormatting>
  <conditionalFormatting sqref="D191:D199">
    <cfRule type="expression" dxfId="17" priority="27">
      <formula>$S$191&gt;=4</formula>
    </cfRule>
    <cfRule type="expression" dxfId="16" priority="28">
      <formula>AND(ISBLANK(D191),$S$191=3)</formula>
    </cfRule>
  </conditionalFormatting>
  <conditionalFormatting sqref="D208:D212">
    <cfRule type="expression" dxfId="15" priority="15">
      <formula>$S$208&gt;1</formula>
    </cfRule>
    <cfRule type="expression" dxfId="14" priority="26">
      <formula>AND(ISBLANK(D208),$S$208=1)</formula>
    </cfRule>
  </conditionalFormatting>
  <conditionalFormatting sqref="D219:D220">
    <cfRule type="expression" dxfId="13" priority="14">
      <formula>$S$219=2</formula>
    </cfRule>
    <cfRule type="expression" dxfId="12" priority="25">
      <formula>AND(ISBLANK(D219),$S$219=1)</formula>
    </cfRule>
  </conditionalFormatting>
  <conditionalFormatting sqref="D235:D236 I235:I236">
    <cfRule type="expression" dxfId="11" priority="13">
      <formula>$S$235&gt;1</formula>
    </cfRule>
    <cfRule type="expression" dxfId="10" priority="23">
      <formula>AND(ISBLANK(D235),$S$235=1)</formula>
    </cfRule>
  </conditionalFormatting>
  <conditionalFormatting sqref="D242:D246">
    <cfRule type="expression" dxfId="9" priority="12">
      <formula>$T$235=0</formula>
    </cfRule>
  </conditionalFormatting>
  <conditionalFormatting sqref="F67:N96 F118:Q147">
    <cfRule type="notContainsBlanks" dxfId="8" priority="32">
      <formula>LEN(TRIM(F67))&gt;0</formula>
    </cfRule>
  </conditionalFormatting>
  <conditionalFormatting sqref="F67:N96">
    <cfRule type="expression" dxfId="7" priority="42">
      <formula>AND($F$57&lt;&gt;"",$T67=0)</formula>
    </cfRule>
  </conditionalFormatting>
  <conditionalFormatting sqref="F97:N97">
    <cfRule type="expression" dxfId="6" priority="1">
      <formula>$S97&gt;=1</formula>
    </cfRule>
  </conditionalFormatting>
  <conditionalFormatting sqref="F118:Q147">
    <cfRule type="expression" dxfId="5" priority="43">
      <formula>AND($F$108&lt;&gt;"",$T118=0)</formula>
    </cfRule>
  </conditionalFormatting>
  <conditionalFormatting sqref="H153:H154 D153:D155">
    <cfRule type="expression" dxfId="4" priority="19">
      <formula>$S$153&gt;1</formula>
    </cfRule>
    <cfRule type="expression" dxfId="3" priority="29">
      <formula>AND(ISBLANK(D153),$S$153=1)</formula>
    </cfRule>
  </conditionalFormatting>
  <conditionalFormatting sqref="K178:K182 D178:D183">
    <cfRule type="expression" dxfId="2" priority="16">
      <formula>$T$160=0</formula>
    </cfRule>
  </conditionalFormatting>
  <conditionalFormatting sqref="K153:L154">
    <cfRule type="expression" dxfId="1" priority="45">
      <formula>$S153&gt;=1</formula>
    </cfRule>
  </conditionalFormatting>
  <conditionalFormatting sqref="M225:M229">
    <cfRule type="expression" dxfId="0" priority="24">
      <formula>$T$219=0</formula>
    </cfRule>
  </conditionalFormatting>
  <dataValidations count="9">
    <dataValidation type="whole" allowBlank="1" showInputMessage="1" showErrorMessage="1" sqref="F35:H36 F57:H57 F108:H109" xr:uid="{0D12D37B-3711-4A04-99AA-3ECBEF85C082}">
      <formula1>0</formula1>
      <formula2>1000</formula2>
    </dataValidation>
    <dataValidation type="list" allowBlank="1" showInputMessage="1" showErrorMessage="1" sqref="F118:H147 L101:L103 H104 F67:H96 H100 F98:H98 F100" xr:uid="{9E93B82E-D2DA-4ED5-A608-F3D4928DB53E}">
      <formula1>"正規職員,非正規職員"</formula1>
    </dataValidation>
    <dataValidation type="list" allowBlank="1" showInputMessage="1" showErrorMessage="1" sqref="R119:R128 O118:Q147" xr:uid="{F04D0080-AB81-4B20-80E9-840663BC0043}">
      <formula1>"１年未満,１年以上３年未満,３年以上"</formula1>
    </dataValidation>
    <dataValidation type="list" allowBlank="1" showInputMessage="1" showErrorMessage="1" sqref="R157:R160 R179 R192" xr:uid="{0E834F76-FDB9-4349-9383-5285A3A6DFAE}">
      <formula1>",〇"</formula1>
    </dataValidation>
    <dataValidation type="list" allowBlank="1" showInputMessage="1" showErrorMessage="1" sqref="D237 I237" xr:uid="{B34BF5C4-FC88-49EF-875B-9D48E395BA88}">
      <formula1>"〇"</formula1>
    </dataValidation>
    <dataValidation type="list" allowBlank="1" showInputMessage="1" showErrorMessage="1" sqref="D252:D261 C24:C31 J24:J31 D46:D47 D101:D103 J101:J103 D153:D155 H153:H154 D159:D162 D167:D173 D178:D183 K178:K182 D191:D199 D208:D212 D219:D220 D235:D236 I235:I236 D242:D247" xr:uid="{98CBF283-9D52-4494-8D09-F688B916BC04}">
      <formula1>"○"</formula1>
    </dataValidation>
    <dataValidation type="list" allowBlank="1" showInputMessage="1" showErrorMessage="1" sqref="I156:N156" xr:uid="{3AE0F5C2-5074-41F4-8F64-507087513F3E}">
      <formula1>#REF!</formula1>
    </dataValidation>
    <dataValidation type="list" allowBlank="1" showInputMessage="1" showErrorMessage="1" sqref="M104:N104 I104:K104 M100:N100 L100:L104 I98:N98 I100:K100" xr:uid="{DD4D5552-863C-4A8E-AACD-A00141BE92CA}">
      <formula1>$T$62:$T$66</formula1>
    </dataValidation>
    <dataValidation type="list" allowBlank="1" showInputMessage="1" showErrorMessage="1" sqref="I67:N96 I118:N147" xr:uid="{3B738E32-92AE-42AD-9149-360F36F81601}">
      <formula1>$V$63:$V$71</formula1>
    </dataValidation>
  </dataValidations>
  <printOptions horizontalCentered="1"/>
  <pageMargins left="0.51181102362204722" right="0.51181102362204722" top="0.35433070866141736" bottom="0.35433070866141736" header="0.31496062992125984" footer="0.31496062992125984"/>
  <pageSetup paperSize="9" scale="83" orientation="portrait" blackAndWhite="1" r:id="rId1"/>
  <headerFooter>
    <oddFooter>&amp;C介護人材実態調査 事業所票　&amp;P / &amp;N ページ</oddFooter>
  </headerFooter>
  <rowBreaks count="5" manualBreakCount="5">
    <brk id="48" max="17" man="1"/>
    <brk id="104" max="17" man="1"/>
    <brk id="148" max="17" man="1"/>
    <brk id="184" max="17" man="1"/>
    <brk id="214" max="17" man="1"/>
  </rowBreaks>
  <ignoredErrors>
    <ignoredError sqref="B157 B57:B59 B35:B44 B248:B249 B219:B223 B108:B110 B101:B106 B54:B55 B216:B217 B225:B236 B238:B246 B98 B17:B22 B24:B33 B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AA7D3-36C0-47D1-8404-EBAFB21328FE}">
  <dimension ref="A1:BO2"/>
  <sheetViews>
    <sheetView zoomScaleNormal="100" workbookViewId="0">
      <selection activeCell="AZ2" sqref="AZ2"/>
    </sheetView>
  </sheetViews>
  <sheetFormatPr defaultRowHeight="18.75"/>
  <cols>
    <col min="2" max="8" width="12.125" customWidth="1"/>
    <col min="9" max="9" width="13.375" customWidth="1"/>
    <col min="10" max="51" width="12.125" customWidth="1"/>
    <col min="52" max="52" width="12.25" customWidth="1"/>
    <col min="53" max="67" width="12.125" customWidth="1"/>
  </cols>
  <sheetData>
    <row r="1" spans="1:67">
      <c r="A1" t="s">
        <v>331</v>
      </c>
      <c r="B1" t="s">
        <v>201</v>
      </c>
      <c r="C1" t="s">
        <v>202</v>
      </c>
      <c r="D1" t="s">
        <v>203</v>
      </c>
      <c r="E1" t="s">
        <v>204</v>
      </c>
      <c r="F1" t="s">
        <v>104</v>
      </c>
      <c r="G1" t="s">
        <v>105</v>
      </c>
      <c r="H1" t="s">
        <v>106</v>
      </c>
      <c r="I1" t="s">
        <v>107</v>
      </c>
      <c r="J1" t="s">
        <v>108</v>
      </c>
      <c r="K1" t="s">
        <v>265</v>
      </c>
      <c r="L1" t="s">
        <v>266</v>
      </c>
      <c r="M1" t="s">
        <v>109</v>
      </c>
      <c r="N1" t="s">
        <v>110</v>
      </c>
      <c r="O1" t="s">
        <v>111</v>
      </c>
      <c r="P1" t="s">
        <v>112</v>
      </c>
      <c r="Q1" t="s">
        <v>113</v>
      </c>
      <c r="R1" t="s">
        <v>114</v>
      </c>
      <c r="S1" t="s">
        <v>115</v>
      </c>
      <c r="T1" t="s">
        <v>116</v>
      </c>
      <c r="U1" t="s">
        <v>117</v>
      </c>
      <c r="V1" t="s">
        <v>118</v>
      </c>
      <c r="W1" t="s">
        <v>119</v>
      </c>
      <c r="X1" t="s">
        <v>120</v>
      </c>
      <c r="Y1" t="s">
        <v>121</v>
      </c>
      <c r="Z1" t="s">
        <v>122</v>
      </c>
      <c r="AA1" t="s">
        <v>123</v>
      </c>
      <c r="AB1" t="s">
        <v>124</v>
      </c>
      <c r="AC1" t="s">
        <v>125</v>
      </c>
      <c r="AD1" t="s">
        <v>126</v>
      </c>
      <c r="AE1" t="s">
        <v>127</v>
      </c>
      <c r="AF1" t="s">
        <v>128</v>
      </c>
      <c r="AG1" t="s">
        <v>129</v>
      </c>
      <c r="AH1" t="s">
        <v>130</v>
      </c>
      <c r="AI1" t="s">
        <v>131</v>
      </c>
      <c r="AJ1" t="s">
        <v>177</v>
      </c>
      <c r="AK1" t="s">
        <v>178</v>
      </c>
      <c r="AL1" t="s">
        <v>179</v>
      </c>
      <c r="AM1" t="s">
        <v>180</v>
      </c>
      <c r="AN1" t="s">
        <v>181</v>
      </c>
      <c r="AO1" t="s">
        <v>182</v>
      </c>
      <c r="AP1" t="s">
        <v>183</v>
      </c>
      <c r="AQ1" t="s">
        <v>184</v>
      </c>
      <c r="AR1" t="s">
        <v>185</v>
      </c>
      <c r="AS1" t="s">
        <v>146</v>
      </c>
      <c r="AT1" t="s">
        <v>152</v>
      </c>
      <c r="AU1" s="11" t="s">
        <v>166</v>
      </c>
      <c r="AV1" s="11" t="s">
        <v>167</v>
      </c>
      <c r="AW1" s="11" t="s">
        <v>168</v>
      </c>
      <c r="AX1" s="11" t="s">
        <v>169</v>
      </c>
      <c r="AY1" s="11" t="s">
        <v>170</v>
      </c>
      <c r="AZ1" t="s">
        <v>153</v>
      </c>
      <c r="BA1" t="s">
        <v>186</v>
      </c>
      <c r="BB1" t="s">
        <v>187</v>
      </c>
      <c r="BC1" t="s">
        <v>188</v>
      </c>
      <c r="BD1" t="s">
        <v>189</v>
      </c>
      <c r="BE1" t="s">
        <v>190</v>
      </c>
      <c r="BF1" t="s">
        <v>191</v>
      </c>
      <c r="BG1" t="s">
        <v>192</v>
      </c>
      <c r="BH1" t="s">
        <v>193</v>
      </c>
      <c r="BI1" t="s">
        <v>194</v>
      </c>
      <c r="BJ1" t="s">
        <v>195</v>
      </c>
      <c r="BK1" t="s">
        <v>196</v>
      </c>
      <c r="BL1" t="s">
        <v>197</v>
      </c>
      <c r="BM1" t="s">
        <v>198</v>
      </c>
      <c r="BN1" t="s">
        <v>199</v>
      </c>
      <c r="BO1" t="s">
        <v>200</v>
      </c>
    </row>
    <row r="2" spans="1:67">
      <c r="A2">
        <f>調査票!F16</f>
        <v>0</v>
      </c>
      <c r="B2">
        <f>調査票!F17</f>
        <v>0</v>
      </c>
      <c r="C2">
        <f>調査票!F18</f>
        <v>0</v>
      </c>
      <c r="D2">
        <f>調査票!F19</f>
        <v>0</v>
      </c>
      <c r="E2">
        <f>調査票!F20</f>
        <v>0</v>
      </c>
      <c r="F2" t="str">
        <f>調査票!T27</f>
        <v/>
      </c>
      <c r="G2">
        <f>調査票!F35</f>
        <v>0</v>
      </c>
      <c r="H2">
        <f>調査票!F36</f>
        <v>0</v>
      </c>
      <c r="I2" t="str">
        <f>_xlfn.XLOOKUP("○",調査票!D46:D47,調査票!E46:E47,"")</f>
        <v/>
      </c>
      <c r="J2">
        <f>調査票!F57</f>
        <v>0</v>
      </c>
      <c r="K2" t="str">
        <f>調査票!T103</f>
        <v/>
      </c>
      <c r="L2">
        <f>調査票!F108</f>
        <v>0</v>
      </c>
      <c r="M2" t="str">
        <f>調査票!T154</f>
        <v/>
      </c>
      <c r="N2">
        <f>COUNTA(調査票!D159)</f>
        <v>0</v>
      </c>
      <c r="O2">
        <f>COUNTA(調査票!D160)</f>
        <v>0</v>
      </c>
      <c r="P2">
        <f>COUNTA(調査票!D161)</f>
        <v>0</v>
      </c>
      <c r="Q2">
        <f>COUNTA(調査票!D162)</f>
        <v>0</v>
      </c>
      <c r="R2">
        <f>COUNTA(調査票!D167)</f>
        <v>0</v>
      </c>
      <c r="S2">
        <f>COUNTA(調査票!D168)</f>
        <v>0</v>
      </c>
      <c r="T2">
        <f>COUNTA(調査票!D169)</f>
        <v>0</v>
      </c>
      <c r="U2">
        <f>COUNTA(調査票!D170)</f>
        <v>0</v>
      </c>
      <c r="V2">
        <f>COUNTA(調査票!D171)</f>
        <v>0</v>
      </c>
      <c r="W2">
        <f>COUNTA(調査票!D172)</f>
        <v>0</v>
      </c>
      <c r="X2">
        <f>COUNTA(調査票!D173)</f>
        <v>0</v>
      </c>
      <c r="Y2">
        <f>COUNTA(調査票!D178)</f>
        <v>0</v>
      </c>
      <c r="Z2">
        <f>COUNTA(調査票!D179)</f>
        <v>0</v>
      </c>
      <c r="AA2">
        <f>COUNTA(調査票!D180)</f>
        <v>0</v>
      </c>
      <c r="AB2">
        <f>COUNTA(調査票!D181)</f>
        <v>0</v>
      </c>
      <c r="AC2">
        <f>COUNTA(調査票!D182)</f>
        <v>0</v>
      </c>
      <c r="AD2">
        <f>COUNTA(調査票!D183)</f>
        <v>0</v>
      </c>
      <c r="AE2">
        <f>COUNTA(調査票!K178)</f>
        <v>0</v>
      </c>
      <c r="AF2">
        <f>COUNTA(調査票!K179)</f>
        <v>0</v>
      </c>
      <c r="AG2">
        <f>COUNTA(調査票!K180)</f>
        <v>0</v>
      </c>
      <c r="AH2">
        <f>COUNTA(調査票!K181)</f>
        <v>0</v>
      </c>
      <c r="AI2">
        <f>COUNTA(調査票!K182)</f>
        <v>0</v>
      </c>
      <c r="AJ2">
        <f>COUNTA(調査票!D191)</f>
        <v>0</v>
      </c>
      <c r="AK2">
        <f>COUNTA(調査票!D192)</f>
        <v>0</v>
      </c>
      <c r="AL2">
        <f>COUNTA(調査票!D193)</f>
        <v>0</v>
      </c>
      <c r="AM2">
        <f>COUNTA(調査票!D194)</f>
        <v>0</v>
      </c>
      <c r="AN2">
        <f>COUNTA(調査票!D195)</f>
        <v>0</v>
      </c>
      <c r="AO2">
        <f>COUNTA(調査票!D196)</f>
        <v>0</v>
      </c>
      <c r="AP2">
        <f>COUNTA(調査票!D197)</f>
        <v>0</v>
      </c>
      <c r="AQ2">
        <f>COUNTA(調査票!D198)</f>
        <v>0</v>
      </c>
      <c r="AR2">
        <f>COUNTA(調査票!D199)</f>
        <v>0</v>
      </c>
      <c r="AS2" t="str">
        <f>_xlfn.XLOOKUP("○",調査票!D208:D212,調査票!E208:E212,"")</f>
        <v/>
      </c>
      <c r="AT2" t="str">
        <f>_xlfn.XLOOKUP("○",調査票!D219:D220,調査票!E219:E220,"")</f>
        <v/>
      </c>
      <c r="AU2">
        <f>調査票!M225</f>
        <v>0</v>
      </c>
      <c r="AV2">
        <f>調査票!M226</f>
        <v>0</v>
      </c>
      <c r="AW2">
        <f>調査票!M227</f>
        <v>0</v>
      </c>
      <c r="AX2">
        <f>調査票!M228</f>
        <v>0</v>
      </c>
      <c r="AY2">
        <f>調査票!M229</f>
        <v>0</v>
      </c>
      <c r="AZ2" t="str">
        <f>調査票!T236</f>
        <v/>
      </c>
      <c r="BA2">
        <f>COUNTA(調査票!D242)</f>
        <v>0</v>
      </c>
      <c r="BB2">
        <f>COUNTA(調査票!D243)</f>
        <v>0</v>
      </c>
      <c r="BC2">
        <f>COUNTA(調査票!D244)</f>
        <v>0</v>
      </c>
      <c r="BD2">
        <f>COUNTA(調査票!D245)</f>
        <v>0</v>
      </c>
      <c r="BE2">
        <f>COUNTA(調査票!D246)</f>
        <v>0</v>
      </c>
      <c r="BF2">
        <f>COUNTA(調査票!D252)</f>
        <v>0</v>
      </c>
      <c r="BG2">
        <f>COUNTA(調査票!D253)</f>
        <v>0</v>
      </c>
      <c r="BH2">
        <f>COUNTA(調査票!D254)</f>
        <v>0</v>
      </c>
      <c r="BI2">
        <f>COUNTA(調査票!D255)</f>
        <v>0</v>
      </c>
      <c r="BJ2">
        <f>COUNTA(調査票!D256)</f>
        <v>0</v>
      </c>
      <c r="BK2">
        <f>COUNTA(調査票!D257)</f>
        <v>0</v>
      </c>
      <c r="BL2">
        <f>COUNTA(調査票!D258)</f>
        <v>0</v>
      </c>
      <c r="BM2">
        <f>COUNTA(調査票!D259)</f>
        <v>0</v>
      </c>
      <c r="BN2">
        <f>COUNTA(調査票!D260)</f>
        <v>0</v>
      </c>
      <c r="BO2">
        <f>COUNTA(調査票!D261)</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76DAF-C2DA-48B3-95EF-8202D3867228}">
  <dimension ref="A1:BO2"/>
  <sheetViews>
    <sheetView zoomScaleNormal="100" workbookViewId="0">
      <selection activeCell="AZ2" sqref="AZ2"/>
    </sheetView>
  </sheetViews>
  <sheetFormatPr defaultRowHeight="18.75"/>
  <cols>
    <col min="2" max="8" width="12.125" customWidth="1"/>
    <col min="9" max="9" width="13.375" customWidth="1"/>
    <col min="10" max="51" width="12.125" customWidth="1"/>
    <col min="52" max="52" width="12.25" customWidth="1"/>
    <col min="53" max="67" width="12.125" customWidth="1"/>
  </cols>
  <sheetData>
    <row r="1" spans="1:67">
      <c r="A1" t="s">
        <v>331</v>
      </c>
      <c r="B1" t="s">
        <v>201</v>
      </c>
      <c r="C1" t="s">
        <v>202</v>
      </c>
      <c r="D1" t="s">
        <v>203</v>
      </c>
      <c r="E1" t="s">
        <v>204</v>
      </c>
      <c r="F1" t="s">
        <v>104</v>
      </c>
      <c r="G1" t="s">
        <v>105</v>
      </c>
      <c r="H1" t="s">
        <v>106</v>
      </c>
      <c r="I1" t="s">
        <v>107</v>
      </c>
      <c r="J1" t="s">
        <v>108</v>
      </c>
      <c r="K1" t="s">
        <v>265</v>
      </c>
      <c r="L1" t="s">
        <v>266</v>
      </c>
      <c r="M1" t="s">
        <v>109</v>
      </c>
      <c r="N1" t="s">
        <v>110</v>
      </c>
      <c r="O1" t="s">
        <v>111</v>
      </c>
      <c r="P1" t="s">
        <v>112</v>
      </c>
      <c r="Q1" t="s">
        <v>113</v>
      </c>
      <c r="R1" t="s">
        <v>114</v>
      </c>
      <c r="S1" t="s">
        <v>115</v>
      </c>
      <c r="T1" t="s">
        <v>116</v>
      </c>
      <c r="U1" t="s">
        <v>117</v>
      </c>
      <c r="V1" t="s">
        <v>118</v>
      </c>
      <c r="W1" t="s">
        <v>119</v>
      </c>
      <c r="X1" t="s">
        <v>120</v>
      </c>
      <c r="Y1" t="s">
        <v>121</v>
      </c>
      <c r="Z1" t="s">
        <v>122</v>
      </c>
      <c r="AA1" t="s">
        <v>123</v>
      </c>
      <c r="AB1" t="s">
        <v>124</v>
      </c>
      <c r="AC1" t="s">
        <v>125</v>
      </c>
      <c r="AD1" t="s">
        <v>126</v>
      </c>
      <c r="AE1" t="s">
        <v>127</v>
      </c>
      <c r="AF1" t="s">
        <v>128</v>
      </c>
      <c r="AG1" t="s">
        <v>129</v>
      </c>
      <c r="AH1" t="s">
        <v>130</v>
      </c>
      <c r="AI1" t="s">
        <v>131</v>
      </c>
      <c r="AJ1" t="s">
        <v>177</v>
      </c>
      <c r="AK1" t="s">
        <v>178</v>
      </c>
      <c r="AL1" t="s">
        <v>179</v>
      </c>
      <c r="AM1" t="s">
        <v>180</v>
      </c>
      <c r="AN1" t="s">
        <v>181</v>
      </c>
      <c r="AO1" t="s">
        <v>182</v>
      </c>
      <c r="AP1" t="s">
        <v>183</v>
      </c>
      <c r="AQ1" t="s">
        <v>184</v>
      </c>
      <c r="AR1" t="s">
        <v>185</v>
      </c>
      <c r="AS1" t="s">
        <v>146</v>
      </c>
      <c r="AT1" t="s">
        <v>152</v>
      </c>
      <c r="AU1" s="11" t="s">
        <v>166</v>
      </c>
      <c r="AV1" s="11" t="s">
        <v>167</v>
      </c>
      <c r="AW1" s="11" t="s">
        <v>168</v>
      </c>
      <c r="AX1" s="11" t="s">
        <v>169</v>
      </c>
      <c r="AY1" s="11" t="s">
        <v>170</v>
      </c>
      <c r="AZ1" t="s">
        <v>153</v>
      </c>
      <c r="BA1" t="s">
        <v>186</v>
      </c>
      <c r="BB1" t="s">
        <v>187</v>
      </c>
      <c r="BC1" t="s">
        <v>188</v>
      </c>
      <c r="BD1" t="s">
        <v>189</v>
      </c>
      <c r="BE1" t="s">
        <v>190</v>
      </c>
      <c r="BF1" t="s">
        <v>191</v>
      </c>
      <c r="BG1" t="s">
        <v>192</v>
      </c>
      <c r="BH1" t="s">
        <v>193</v>
      </c>
      <c r="BI1" t="s">
        <v>194</v>
      </c>
      <c r="BJ1" t="s">
        <v>195</v>
      </c>
      <c r="BK1" t="s">
        <v>196</v>
      </c>
      <c r="BL1" t="s">
        <v>197</v>
      </c>
      <c r="BM1" t="s">
        <v>198</v>
      </c>
      <c r="BN1" t="s">
        <v>199</v>
      </c>
      <c r="BO1" t="s">
        <v>200</v>
      </c>
    </row>
    <row r="2" spans="1:67">
      <c r="A2" t="str">
        <f>IF(集計元!A2=0,"-",集計元!A2)</f>
        <v>-</v>
      </c>
      <c r="B2" t="str">
        <f>IF(集計元!B2=0,"-",集計元!B2)</f>
        <v>-</v>
      </c>
      <c r="C2" t="str">
        <f>IF(集計元!C2=0,"-",集計元!C2)</f>
        <v>-</v>
      </c>
      <c r="D2" t="str">
        <f>IF(集計元!D2=0,"-",集計元!D2)</f>
        <v>-</v>
      </c>
      <c r="E2" t="str">
        <f>IF(集計元!E2=0,"-",集計元!E2)</f>
        <v>-</v>
      </c>
      <c r="F2" t="str">
        <f>IF(集計元!F2="","-",集計元!F2)</f>
        <v>-</v>
      </c>
      <c r="G2">
        <f>集計元!G2</f>
        <v>0</v>
      </c>
      <c r="H2">
        <f>集計元!H2</f>
        <v>0</v>
      </c>
      <c r="I2" t="str">
        <f>IF(集計元!I2="","-",集計元!I2)</f>
        <v>-</v>
      </c>
      <c r="J2">
        <f>集計元!J2</f>
        <v>0</v>
      </c>
      <c r="K2" t="str">
        <f>IF(集計元!K2="","-",集計元!K2)</f>
        <v>-</v>
      </c>
      <c r="L2">
        <f>集計元!L2</f>
        <v>0</v>
      </c>
      <c r="M2" t="str">
        <f>IF(集計元!M2="","-",LEFT(集計元!M2,1))</f>
        <v>-</v>
      </c>
      <c r="N2" t="str">
        <f>IF(調査票!$S$159=0,"-",集計元!N2)</f>
        <v>-</v>
      </c>
      <c r="O2" t="str">
        <f>IF(調査票!$S$159=0,"-",集計元!O2)</f>
        <v>-</v>
      </c>
      <c r="P2" t="str">
        <f>IF(調査票!$S$159=0,"-",集計元!P2)</f>
        <v>-</v>
      </c>
      <c r="Q2" t="str">
        <f>IF(調査票!$S$159=0,"-",集計元!Q2)</f>
        <v>-</v>
      </c>
      <c r="R2" t="str">
        <f>IF(調査票!$S$167=0,"-",集計元!R2)</f>
        <v>-</v>
      </c>
      <c r="S2" t="str">
        <f>IF(調査票!$S$167=0,"-",集計元!S2)</f>
        <v>-</v>
      </c>
      <c r="T2" t="str">
        <f>IF(調査票!$S$167=0,"-",集計元!T2)</f>
        <v>-</v>
      </c>
      <c r="U2" t="str">
        <f>IF(調査票!$S$167=0,"-",集計元!U2)</f>
        <v>-</v>
      </c>
      <c r="V2" t="str">
        <f>IF(調査票!$S$167=0,"-",集計元!V2)</f>
        <v>-</v>
      </c>
      <c r="W2" t="str">
        <f>IF(調査票!$S$167=0,"-",集計元!W2)</f>
        <v>-</v>
      </c>
      <c r="X2" t="str">
        <f>IF(調査票!$S$167=0,"-",集計元!X2)</f>
        <v>-</v>
      </c>
      <c r="Y2" t="str">
        <f>IF(調査票!$S$178=0,"-",集計元!Y2)</f>
        <v>-</v>
      </c>
      <c r="Z2" t="str">
        <f>IF(調査票!$S$178=0,"-",集計元!Z2)</f>
        <v>-</v>
      </c>
      <c r="AA2" t="str">
        <f>IF(調査票!$S$178=0,"-",集計元!AA2)</f>
        <v>-</v>
      </c>
      <c r="AB2" t="str">
        <f>IF(調査票!$S$178=0,"-",集計元!AB2)</f>
        <v>-</v>
      </c>
      <c r="AC2" t="str">
        <f>IF(調査票!$S$178=0,"-",集計元!AC2)</f>
        <v>-</v>
      </c>
      <c r="AD2" t="str">
        <f>IF(調査票!$S$178=0,"-",集計元!AD2)</f>
        <v>-</v>
      </c>
      <c r="AE2" t="str">
        <f>IF(調査票!$S$178=0,"-",集計元!AE2)</f>
        <v>-</v>
      </c>
      <c r="AF2" t="str">
        <f>IF(調査票!$S$178=0,"-",集計元!AF2)</f>
        <v>-</v>
      </c>
      <c r="AG2" t="str">
        <f>IF(調査票!$S$178=0,"-",集計元!AG2)</f>
        <v>-</v>
      </c>
      <c r="AH2" t="str">
        <f>IF(調査票!$S$178=0,"-",集計元!AH2)</f>
        <v>-</v>
      </c>
      <c r="AI2" t="str">
        <f>IF(調査票!$S$178=0,"-",集計元!AI2)</f>
        <v>-</v>
      </c>
      <c r="AJ2" t="str">
        <f>IF(調査票!$S$191=0,"-",集計元!AJ2)</f>
        <v>-</v>
      </c>
      <c r="AK2" t="str">
        <f>IF(調査票!$S$191=0,"-",集計元!AK2)</f>
        <v>-</v>
      </c>
      <c r="AL2" t="str">
        <f>IF(調査票!$S$191=0,"-",集計元!AL2)</f>
        <v>-</v>
      </c>
      <c r="AM2" t="str">
        <f>IF(調査票!$S$191=0,"-",集計元!AM2)</f>
        <v>-</v>
      </c>
      <c r="AN2" t="str">
        <f>IF(調査票!$S$191=0,"-",集計元!AN2)</f>
        <v>-</v>
      </c>
      <c r="AO2" t="str">
        <f>IF(調査票!$S$191=0,"-",集計元!AO2)</f>
        <v>-</v>
      </c>
      <c r="AP2" t="str">
        <f>IF(調査票!$S$191=0,"-",集計元!AP2)</f>
        <v>-</v>
      </c>
      <c r="AQ2" t="str">
        <f>IF(調査票!$S$191=0,"-",集計元!AQ2)</f>
        <v>-</v>
      </c>
      <c r="AR2" t="str">
        <f>IF(調査票!$S$191=0,"-",集計元!AR2)</f>
        <v>-</v>
      </c>
      <c r="AS2" t="str">
        <f>IF(集計元!AS2="","-",LEFT(集計元!AS2,1))</f>
        <v>-</v>
      </c>
      <c r="AT2" t="str">
        <f>IF(集計元!AT2="","-",集計元!AT2)</f>
        <v>-</v>
      </c>
      <c r="AU2">
        <f>集計元!AU2</f>
        <v>0</v>
      </c>
      <c r="AV2">
        <f>集計元!AV2</f>
        <v>0</v>
      </c>
      <c r="AW2">
        <f>集計元!AW2</f>
        <v>0</v>
      </c>
      <c r="AX2">
        <f>集計元!AX2</f>
        <v>0</v>
      </c>
      <c r="AY2">
        <f>集計元!AY2</f>
        <v>0</v>
      </c>
      <c r="AZ2" t="str">
        <f>IF(集計元!AZ2="","-",LEFT(集計元!AZ2,1))</f>
        <v>-</v>
      </c>
      <c r="BA2" t="str">
        <f>IF(調査票!$S$242=0,"-",集計元!BA2)</f>
        <v>-</v>
      </c>
      <c r="BB2" t="str">
        <f>IF(調査票!$S$242=0,"-",集計元!BB2)</f>
        <v>-</v>
      </c>
      <c r="BC2" t="str">
        <f>IF(調査票!$S$242=0,"-",集計元!BC2)</f>
        <v>-</v>
      </c>
      <c r="BD2" t="str">
        <f>IF(調査票!$S$242=0,"-",集計元!BD2)</f>
        <v>-</v>
      </c>
      <c r="BE2" t="str">
        <f>IF(調査票!$S$242=0,"-",集計元!BE2)</f>
        <v>-</v>
      </c>
      <c r="BF2" t="str">
        <f>IF(調査票!$S$252=0,"-",集計元!BF2)</f>
        <v>-</v>
      </c>
      <c r="BG2" t="str">
        <f>IF(調査票!$S$252=0,"-",集計元!BG2)</f>
        <v>-</v>
      </c>
      <c r="BH2" t="str">
        <f>IF(調査票!$S$252=0,"-",集計元!BH2)</f>
        <v>-</v>
      </c>
      <c r="BI2" t="str">
        <f>IF(調査票!$S$252=0,"-",集計元!BI2)</f>
        <v>-</v>
      </c>
      <c r="BJ2" t="str">
        <f>IF(調査票!$S$252=0,"-",集計元!BJ2)</f>
        <v>-</v>
      </c>
      <c r="BK2" t="str">
        <f>IF(調査票!$S$252=0,"-",集計元!BK2)</f>
        <v>-</v>
      </c>
      <c r="BL2" t="str">
        <f>IF(調査票!$S$252=0,"-",集計元!BL2)</f>
        <v>-</v>
      </c>
      <c r="BM2" t="str">
        <f>IF(調査票!$S$252=0,"-",集計元!BM2)</f>
        <v>-</v>
      </c>
      <c r="BN2" t="str">
        <f>IF(調査票!$S$252=0,"-",集計元!BN2)</f>
        <v>-</v>
      </c>
      <c r="BO2" t="str">
        <f>IF(調査票!$S$252=0,"-",集計元!BO2)</f>
        <v>-</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5CF4-E5BF-408C-8AE1-8DD942DCE972}">
  <dimension ref="A1:BO2"/>
  <sheetViews>
    <sheetView zoomScaleNormal="100" workbookViewId="0">
      <selection activeCell="AZ2" sqref="AZ2"/>
    </sheetView>
  </sheetViews>
  <sheetFormatPr defaultRowHeight="18.75"/>
  <cols>
    <col min="2" max="8" width="12.125" customWidth="1"/>
    <col min="9" max="9" width="13.375" customWidth="1"/>
    <col min="10" max="51" width="12.125" customWidth="1"/>
    <col min="52" max="52" width="12.25" customWidth="1"/>
    <col min="53" max="67" width="12.125" customWidth="1"/>
  </cols>
  <sheetData>
    <row r="1" spans="1:67">
      <c r="A1" t="s">
        <v>331</v>
      </c>
      <c r="B1" t="s">
        <v>201</v>
      </c>
      <c r="C1" t="s">
        <v>202</v>
      </c>
      <c r="D1" t="s">
        <v>203</v>
      </c>
      <c r="E1" t="s">
        <v>204</v>
      </c>
      <c r="F1" t="s">
        <v>104</v>
      </c>
      <c r="G1" t="s">
        <v>105</v>
      </c>
      <c r="H1" t="s">
        <v>106</v>
      </c>
      <c r="I1" t="s">
        <v>107</v>
      </c>
      <c r="J1" t="s">
        <v>108</v>
      </c>
      <c r="K1" t="s">
        <v>265</v>
      </c>
      <c r="L1" t="s">
        <v>266</v>
      </c>
      <c r="M1" t="s">
        <v>109</v>
      </c>
      <c r="N1" t="s">
        <v>110</v>
      </c>
      <c r="O1" t="s">
        <v>111</v>
      </c>
      <c r="P1" t="s">
        <v>112</v>
      </c>
      <c r="Q1" t="s">
        <v>113</v>
      </c>
      <c r="R1" t="s">
        <v>114</v>
      </c>
      <c r="S1" t="s">
        <v>115</v>
      </c>
      <c r="T1" t="s">
        <v>116</v>
      </c>
      <c r="U1" t="s">
        <v>117</v>
      </c>
      <c r="V1" t="s">
        <v>118</v>
      </c>
      <c r="W1" t="s">
        <v>119</v>
      </c>
      <c r="X1" t="s">
        <v>120</v>
      </c>
      <c r="Y1" t="s">
        <v>121</v>
      </c>
      <c r="Z1" t="s">
        <v>122</v>
      </c>
      <c r="AA1" t="s">
        <v>123</v>
      </c>
      <c r="AB1" t="s">
        <v>124</v>
      </c>
      <c r="AC1" t="s">
        <v>125</v>
      </c>
      <c r="AD1" t="s">
        <v>126</v>
      </c>
      <c r="AE1" t="s">
        <v>127</v>
      </c>
      <c r="AF1" t="s">
        <v>128</v>
      </c>
      <c r="AG1" t="s">
        <v>129</v>
      </c>
      <c r="AH1" t="s">
        <v>130</v>
      </c>
      <c r="AI1" t="s">
        <v>131</v>
      </c>
      <c r="AJ1" t="s">
        <v>177</v>
      </c>
      <c r="AK1" t="s">
        <v>178</v>
      </c>
      <c r="AL1" t="s">
        <v>179</v>
      </c>
      <c r="AM1" t="s">
        <v>180</v>
      </c>
      <c r="AN1" t="s">
        <v>181</v>
      </c>
      <c r="AO1" t="s">
        <v>182</v>
      </c>
      <c r="AP1" t="s">
        <v>183</v>
      </c>
      <c r="AQ1" t="s">
        <v>184</v>
      </c>
      <c r="AR1" t="s">
        <v>185</v>
      </c>
      <c r="AS1" t="s">
        <v>146</v>
      </c>
      <c r="AT1" t="s">
        <v>152</v>
      </c>
      <c r="AU1" s="11" t="s">
        <v>166</v>
      </c>
      <c r="AV1" s="11" t="s">
        <v>167</v>
      </c>
      <c r="AW1" s="11" t="s">
        <v>168</v>
      </c>
      <c r="AX1" s="11" t="s">
        <v>169</v>
      </c>
      <c r="AY1" s="11" t="s">
        <v>170</v>
      </c>
      <c r="AZ1" t="s">
        <v>153</v>
      </c>
      <c r="BA1" t="s">
        <v>186</v>
      </c>
      <c r="BB1" t="s">
        <v>187</v>
      </c>
      <c r="BC1" t="s">
        <v>188</v>
      </c>
      <c r="BD1" t="s">
        <v>189</v>
      </c>
      <c r="BE1" t="s">
        <v>190</v>
      </c>
      <c r="BF1" t="s">
        <v>191</v>
      </c>
      <c r="BG1" t="s">
        <v>192</v>
      </c>
      <c r="BH1" t="s">
        <v>193</v>
      </c>
      <c r="BI1" t="s">
        <v>194</v>
      </c>
      <c r="BJ1" t="s">
        <v>195</v>
      </c>
      <c r="BK1" t="s">
        <v>196</v>
      </c>
      <c r="BL1" t="s">
        <v>197</v>
      </c>
      <c r="BM1" t="s">
        <v>198</v>
      </c>
      <c r="BN1" t="s">
        <v>199</v>
      </c>
      <c r="BO1" t="s">
        <v>200</v>
      </c>
    </row>
    <row r="2" spans="1:67">
      <c r="A2" t="str">
        <f>集計準備!A2</f>
        <v>-</v>
      </c>
      <c r="B2" t="str">
        <f>集計準備!B2</f>
        <v>-</v>
      </c>
      <c r="C2" t="str">
        <f>集計準備!C2</f>
        <v>-</v>
      </c>
      <c r="D2" t="str">
        <f>集計準備!D2</f>
        <v>-</v>
      </c>
      <c r="E2" t="str">
        <f>集計準備!E2</f>
        <v>-</v>
      </c>
      <c r="F2" t="str">
        <f>集計準備!F2</f>
        <v>-</v>
      </c>
      <c r="G2">
        <f>集計準備!G2</f>
        <v>0</v>
      </c>
      <c r="H2">
        <f>集計準備!H2</f>
        <v>0</v>
      </c>
      <c r="I2" t="str">
        <f>集計準備!I2</f>
        <v>-</v>
      </c>
      <c r="J2" t="str">
        <f>IF($I$2="開設から１年以上経過している",集計準備!J2,"*")</f>
        <v>*</v>
      </c>
      <c r="K2" t="str">
        <f>IF($I$2="開設から１年以上経過している",集計準備!K2,"*")</f>
        <v>*</v>
      </c>
      <c r="L2" t="str">
        <f>IF($I$2="開設から１年以上経過している",集計準備!L2,"*")</f>
        <v>*</v>
      </c>
      <c r="M2" t="str">
        <f>IFERROR(集計準備!M2*1,"-")</f>
        <v>-</v>
      </c>
      <c r="N2" t="str">
        <f>IF($M$2&gt;3,"*",集計準備!N2)</f>
        <v>*</v>
      </c>
      <c r="O2" t="str">
        <f>IF($M$2&gt;3,"*",集計準備!O2)</f>
        <v>*</v>
      </c>
      <c r="P2" t="str">
        <f>IF($M$2&gt;3,"*",集計準備!P2)</f>
        <v>*</v>
      </c>
      <c r="Q2" t="str">
        <f>IF($M$2&gt;3,"*",集計準備!Q2)</f>
        <v>*</v>
      </c>
      <c r="R2" t="str">
        <f>IF($N$2=1,集計準備!R2,"*")</f>
        <v>*</v>
      </c>
      <c r="S2" t="str">
        <f>IF($N$2=1,集計準備!S2,"*")</f>
        <v>*</v>
      </c>
      <c r="T2" t="str">
        <f>IF($N$2=1,集計準備!T2,"*")</f>
        <v>*</v>
      </c>
      <c r="U2" t="str">
        <f>IF($N$2=1,集計準備!U2,"*")</f>
        <v>*</v>
      </c>
      <c r="V2" t="str">
        <f>IF($N$2=1,集計準備!V2,"*")</f>
        <v>*</v>
      </c>
      <c r="W2" t="str">
        <f>IF($N$2=1,集計準備!W2,"*")</f>
        <v>*</v>
      </c>
      <c r="X2" t="str">
        <f>IF($N$2=1,集計準備!X2,"*")</f>
        <v>*</v>
      </c>
      <c r="Y2" t="str">
        <f>IF($O$2=1,集計準備!Y2,"*")</f>
        <v>*</v>
      </c>
      <c r="Z2" t="str">
        <f>IF($O$2=1,集計準備!Z2,"*")</f>
        <v>*</v>
      </c>
      <c r="AA2" t="str">
        <f>IF($O$2=1,集計準備!AA2,"*")</f>
        <v>*</v>
      </c>
      <c r="AB2" t="str">
        <f>IF($O$2=1,集計準備!AB2,"*")</f>
        <v>*</v>
      </c>
      <c r="AC2" t="str">
        <f>IF($O$2=1,集計準備!AC2,"*")</f>
        <v>*</v>
      </c>
      <c r="AD2" t="str">
        <f>IF($O$2=1,集計準備!AD2,"*")</f>
        <v>*</v>
      </c>
      <c r="AE2" t="str">
        <f>IF($O$2=1,集計準備!AE2,"*")</f>
        <v>*</v>
      </c>
      <c r="AF2" t="str">
        <f>IF($O$2=1,集計準備!AF2,"*")</f>
        <v>*</v>
      </c>
      <c r="AG2" t="str">
        <f>IF($O$2=1,集計準備!AG2,"*")</f>
        <v>*</v>
      </c>
      <c r="AH2" t="str">
        <f>IF($O$2=1,集計準備!AH2,"*")</f>
        <v>*</v>
      </c>
      <c r="AI2" t="str">
        <f>IF($O$2=1,集計準備!AI2,"*")</f>
        <v>*</v>
      </c>
      <c r="AJ2" t="str">
        <f>集計準備!AJ2</f>
        <v>-</v>
      </c>
      <c r="AK2" t="str">
        <f>集計準備!AK2</f>
        <v>-</v>
      </c>
      <c r="AL2" t="str">
        <f>集計準備!AL2</f>
        <v>-</v>
      </c>
      <c r="AM2" t="str">
        <f>集計準備!AM2</f>
        <v>-</v>
      </c>
      <c r="AN2" t="str">
        <f>集計準備!AN2</f>
        <v>-</v>
      </c>
      <c r="AO2" t="str">
        <f>集計準備!AO2</f>
        <v>-</v>
      </c>
      <c r="AP2" t="str">
        <f>集計準備!AP2</f>
        <v>-</v>
      </c>
      <c r="AQ2" t="str">
        <f>集計準備!AQ2</f>
        <v>-</v>
      </c>
      <c r="AR2" t="str">
        <f>集計準備!AR2</f>
        <v>-</v>
      </c>
      <c r="AS2" t="str">
        <f>IFERROR(集計準備!AS2*1,"-")</f>
        <v>-</v>
      </c>
      <c r="AT2" t="str">
        <f>集計準備!AT2</f>
        <v>-</v>
      </c>
      <c r="AU2" t="str">
        <f>IF($AT$2="いる",集計準備!AU2,"*")</f>
        <v>*</v>
      </c>
      <c r="AV2" t="str">
        <f>IF($AT$2="いる",集計準備!AV2,"*")</f>
        <v>*</v>
      </c>
      <c r="AW2" t="str">
        <f>IF($AT$2="いる",集計準備!AW2,"*")</f>
        <v>*</v>
      </c>
      <c r="AX2" t="str">
        <f>IF($AT$2="いる",集計準備!AX2,"*")</f>
        <v>*</v>
      </c>
      <c r="AY2" t="str">
        <f>IF($AT$2="いる",集計準備!AY2,"*")</f>
        <v>*</v>
      </c>
      <c r="AZ2" t="str">
        <f>IFERROR(集計準備!AZ2*1,"-")</f>
        <v>-</v>
      </c>
      <c r="BA2" t="str">
        <f>IF($AZ$2&lt;3,集計準備!BA2,"*")</f>
        <v>*</v>
      </c>
      <c r="BB2" t="str">
        <f>IF($AZ$2&lt;3,集計準備!BB2,"*")</f>
        <v>*</v>
      </c>
      <c r="BC2" t="str">
        <f>IF($AZ$2&lt;3,集計準備!BC2,"*")</f>
        <v>*</v>
      </c>
      <c r="BD2" t="str">
        <f>IF($AZ$2&lt;3,集計準備!BD2,"*")</f>
        <v>*</v>
      </c>
      <c r="BE2" t="str">
        <f>IF($AZ$2&lt;3,集計準備!BE2,"*")</f>
        <v>*</v>
      </c>
      <c r="BF2" t="str">
        <f>集計準備!BF2</f>
        <v>-</v>
      </c>
      <c r="BG2" t="str">
        <f>集計準備!BG2</f>
        <v>-</v>
      </c>
      <c r="BH2" t="str">
        <f>集計準備!BH2</f>
        <v>-</v>
      </c>
      <c r="BI2" t="str">
        <f>集計準備!BI2</f>
        <v>-</v>
      </c>
      <c r="BJ2" t="str">
        <f>集計準備!BJ2</f>
        <v>-</v>
      </c>
      <c r="BK2" t="str">
        <f>集計準備!BK2</f>
        <v>-</v>
      </c>
      <c r="BL2" t="str">
        <f>集計準備!BL2</f>
        <v>-</v>
      </c>
      <c r="BM2" t="str">
        <f>集計準備!BM2</f>
        <v>-</v>
      </c>
      <c r="BN2" t="str">
        <f>集計準備!BN2</f>
        <v>-</v>
      </c>
      <c r="BO2" t="str">
        <f>集計準備!BO2</f>
        <v>-</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E686-5B2F-4EC1-9891-B383C94361A8}">
  <dimension ref="A1:D31"/>
  <sheetViews>
    <sheetView workbookViewId="0">
      <selection activeCell="AZ2" sqref="AZ2"/>
    </sheetView>
  </sheetViews>
  <sheetFormatPr defaultRowHeight="18.75"/>
  <cols>
    <col min="1" max="1" width="7.125" bestFit="1" customWidth="1"/>
    <col min="2" max="2" width="11" bestFit="1" customWidth="1"/>
    <col min="3" max="3" width="10.375" customWidth="1"/>
    <col min="4" max="4" width="9.875" customWidth="1"/>
  </cols>
  <sheetData>
    <row r="1" spans="1:4">
      <c r="B1" t="s">
        <v>137</v>
      </c>
      <c r="C1" t="s">
        <v>42</v>
      </c>
      <c r="D1" t="s">
        <v>43</v>
      </c>
    </row>
    <row r="2" spans="1:4">
      <c r="A2">
        <v>1</v>
      </c>
      <c r="B2" t="str">
        <f>調査票!$T$27</f>
        <v/>
      </c>
      <c r="C2">
        <f>調査票!F67</f>
        <v>0</v>
      </c>
      <c r="D2">
        <f>調査票!I67</f>
        <v>0</v>
      </c>
    </row>
    <row r="3" spans="1:4">
      <c r="A3">
        <v>2</v>
      </c>
      <c r="B3" t="str">
        <f>調査票!$T$27</f>
        <v/>
      </c>
      <c r="C3">
        <f>調査票!F68</f>
        <v>0</v>
      </c>
      <c r="D3">
        <f>調査票!I68</f>
        <v>0</v>
      </c>
    </row>
    <row r="4" spans="1:4">
      <c r="A4">
        <v>3</v>
      </c>
      <c r="B4" t="str">
        <f>調査票!$T$27</f>
        <v/>
      </c>
      <c r="C4">
        <f>調査票!F69</f>
        <v>0</v>
      </c>
      <c r="D4">
        <f>調査票!I69</f>
        <v>0</v>
      </c>
    </row>
    <row r="5" spans="1:4">
      <c r="A5">
        <v>4</v>
      </c>
      <c r="B5" t="str">
        <f>調査票!$T$27</f>
        <v/>
      </c>
      <c r="C5">
        <f>調査票!F70</f>
        <v>0</v>
      </c>
      <c r="D5">
        <f>調査票!I70</f>
        <v>0</v>
      </c>
    </row>
    <row r="6" spans="1:4">
      <c r="A6">
        <v>5</v>
      </c>
      <c r="B6" t="str">
        <f>調査票!$T$27</f>
        <v/>
      </c>
      <c r="C6">
        <f>調査票!F71</f>
        <v>0</v>
      </c>
      <c r="D6">
        <f>調査票!I71</f>
        <v>0</v>
      </c>
    </row>
    <row r="7" spans="1:4">
      <c r="A7">
        <v>6</v>
      </c>
      <c r="B7" t="str">
        <f>調査票!$T$27</f>
        <v/>
      </c>
      <c r="C7">
        <f>調査票!F72</f>
        <v>0</v>
      </c>
      <c r="D7">
        <f>調査票!I72</f>
        <v>0</v>
      </c>
    </row>
    <row r="8" spans="1:4">
      <c r="A8">
        <v>7</v>
      </c>
      <c r="B8" t="str">
        <f>調査票!$T$27</f>
        <v/>
      </c>
      <c r="C8">
        <f>調査票!F73</f>
        <v>0</v>
      </c>
      <c r="D8">
        <f>調査票!I73</f>
        <v>0</v>
      </c>
    </row>
    <row r="9" spans="1:4">
      <c r="A9">
        <v>8</v>
      </c>
      <c r="B9" t="str">
        <f>調査票!$T$27</f>
        <v/>
      </c>
      <c r="C9">
        <f>調査票!F74</f>
        <v>0</v>
      </c>
      <c r="D9">
        <f>調査票!I74</f>
        <v>0</v>
      </c>
    </row>
    <row r="10" spans="1:4">
      <c r="A10">
        <v>9</v>
      </c>
      <c r="B10" t="str">
        <f>調査票!$T$27</f>
        <v/>
      </c>
      <c r="C10">
        <f>調査票!F75</f>
        <v>0</v>
      </c>
      <c r="D10">
        <f>調査票!I75</f>
        <v>0</v>
      </c>
    </row>
    <row r="11" spans="1:4">
      <c r="A11">
        <v>10</v>
      </c>
      <c r="B11" t="str">
        <f>調査票!$T$27</f>
        <v/>
      </c>
      <c r="C11">
        <f>調査票!F76</f>
        <v>0</v>
      </c>
      <c r="D11">
        <f>調査票!I76</f>
        <v>0</v>
      </c>
    </row>
    <row r="12" spans="1:4">
      <c r="A12">
        <v>11</v>
      </c>
      <c r="B12" t="str">
        <f>調査票!$T$27</f>
        <v/>
      </c>
      <c r="C12">
        <f>調査票!F77</f>
        <v>0</v>
      </c>
      <c r="D12">
        <f>調査票!I77</f>
        <v>0</v>
      </c>
    </row>
    <row r="13" spans="1:4">
      <c r="A13">
        <v>12</v>
      </c>
      <c r="B13" t="str">
        <f>調査票!$T$27</f>
        <v/>
      </c>
      <c r="C13">
        <f>調査票!F78</f>
        <v>0</v>
      </c>
      <c r="D13">
        <f>調査票!I78</f>
        <v>0</v>
      </c>
    </row>
    <row r="14" spans="1:4">
      <c r="A14">
        <v>13</v>
      </c>
      <c r="B14" t="str">
        <f>調査票!$T$27</f>
        <v/>
      </c>
      <c r="C14">
        <f>調査票!F79</f>
        <v>0</v>
      </c>
      <c r="D14">
        <f>調査票!I79</f>
        <v>0</v>
      </c>
    </row>
    <row r="15" spans="1:4">
      <c r="A15">
        <v>14</v>
      </c>
      <c r="B15" t="str">
        <f>調査票!$T$27</f>
        <v/>
      </c>
      <c r="C15">
        <f>調査票!F80</f>
        <v>0</v>
      </c>
      <c r="D15">
        <f>調査票!I80</f>
        <v>0</v>
      </c>
    </row>
    <row r="16" spans="1:4">
      <c r="A16">
        <v>15</v>
      </c>
      <c r="B16" t="str">
        <f>調査票!$T$27</f>
        <v/>
      </c>
      <c r="C16">
        <f>調査票!F81</f>
        <v>0</v>
      </c>
      <c r="D16">
        <f>調査票!I81</f>
        <v>0</v>
      </c>
    </row>
    <row r="17" spans="1:4">
      <c r="A17">
        <v>16</v>
      </c>
      <c r="B17" t="str">
        <f>調査票!$T$27</f>
        <v/>
      </c>
      <c r="C17">
        <f>調査票!F82</f>
        <v>0</v>
      </c>
      <c r="D17">
        <f>調査票!I82</f>
        <v>0</v>
      </c>
    </row>
    <row r="18" spans="1:4">
      <c r="A18">
        <v>17</v>
      </c>
      <c r="B18" t="str">
        <f>調査票!$T$27</f>
        <v/>
      </c>
      <c r="C18">
        <f>調査票!F83</f>
        <v>0</v>
      </c>
      <c r="D18">
        <f>調査票!I83</f>
        <v>0</v>
      </c>
    </row>
    <row r="19" spans="1:4">
      <c r="A19">
        <v>18</v>
      </c>
      <c r="B19" t="str">
        <f>調査票!$T$27</f>
        <v/>
      </c>
      <c r="C19">
        <f>調査票!F84</f>
        <v>0</v>
      </c>
      <c r="D19">
        <f>調査票!I84</f>
        <v>0</v>
      </c>
    </row>
    <row r="20" spans="1:4">
      <c r="A20">
        <v>19</v>
      </c>
      <c r="B20" t="str">
        <f>調査票!$T$27</f>
        <v/>
      </c>
      <c r="C20">
        <f>調査票!F85</f>
        <v>0</v>
      </c>
      <c r="D20">
        <f>調査票!I85</f>
        <v>0</v>
      </c>
    </row>
    <row r="21" spans="1:4">
      <c r="A21">
        <v>20</v>
      </c>
      <c r="B21" t="str">
        <f>調査票!$T$27</f>
        <v/>
      </c>
      <c r="C21">
        <f>調査票!F86</f>
        <v>0</v>
      </c>
      <c r="D21">
        <f>調査票!I86</f>
        <v>0</v>
      </c>
    </row>
    <row r="22" spans="1:4">
      <c r="A22">
        <v>21</v>
      </c>
      <c r="B22" t="str">
        <f>調査票!$T$27</f>
        <v/>
      </c>
      <c r="C22">
        <f>調査票!F87</f>
        <v>0</v>
      </c>
      <c r="D22">
        <f>調査票!I87</f>
        <v>0</v>
      </c>
    </row>
    <row r="23" spans="1:4">
      <c r="A23">
        <v>22</v>
      </c>
      <c r="B23" t="str">
        <f>調査票!$T$27</f>
        <v/>
      </c>
      <c r="C23">
        <f>調査票!F88</f>
        <v>0</v>
      </c>
      <c r="D23">
        <f>調査票!I88</f>
        <v>0</v>
      </c>
    </row>
    <row r="24" spans="1:4">
      <c r="A24">
        <v>23</v>
      </c>
      <c r="B24" t="str">
        <f>調査票!$T$27</f>
        <v/>
      </c>
      <c r="C24">
        <f>調査票!F89</f>
        <v>0</v>
      </c>
      <c r="D24">
        <f>調査票!I89</f>
        <v>0</v>
      </c>
    </row>
    <row r="25" spans="1:4">
      <c r="A25">
        <v>24</v>
      </c>
      <c r="B25" t="str">
        <f>調査票!$T$27</f>
        <v/>
      </c>
      <c r="C25">
        <f>調査票!F90</f>
        <v>0</v>
      </c>
      <c r="D25">
        <f>調査票!I90</f>
        <v>0</v>
      </c>
    </row>
    <row r="26" spans="1:4">
      <c r="A26">
        <v>25</v>
      </c>
      <c r="B26" t="str">
        <f>調査票!$T$27</f>
        <v/>
      </c>
      <c r="C26">
        <f>調査票!F91</f>
        <v>0</v>
      </c>
      <c r="D26">
        <f>調査票!I91</f>
        <v>0</v>
      </c>
    </row>
    <row r="27" spans="1:4">
      <c r="A27">
        <v>26</v>
      </c>
      <c r="B27" t="str">
        <f>調査票!$T$27</f>
        <v/>
      </c>
      <c r="C27">
        <f>調査票!F92</f>
        <v>0</v>
      </c>
      <c r="D27">
        <f>調査票!I92</f>
        <v>0</v>
      </c>
    </row>
    <row r="28" spans="1:4">
      <c r="A28">
        <v>27</v>
      </c>
      <c r="B28" t="str">
        <f>調査票!$T$27</f>
        <v/>
      </c>
      <c r="C28">
        <f>調査票!F93</f>
        <v>0</v>
      </c>
      <c r="D28">
        <f>調査票!I93</f>
        <v>0</v>
      </c>
    </row>
    <row r="29" spans="1:4">
      <c r="A29">
        <v>28</v>
      </c>
      <c r="B29" t="str">
        <f>調査票!$T$27</f>
        <v/>
      </c>
      <c r="C29">
        <f>調査票!F94</f>
        <v>0</v>
      </c>
      <c r="D29">
        <f>調査票!I94</f>
        <v>0</v>
      </c>
    </row>
    <row r="30" spans="1:4">
      <c r="A30">
        <v>29</v>
      </c>
      <c r="B30" t="str">
        <f>調査票!$T$27</f>
        <v/>
      </c>
      <c r="C30">
        <f>調査票!F95</f>
        <v>0</v>
      </c>
      <c r="D30">
        <f>調査票!I95</f>
        <v>0</v>
      </c>
    </row>
    <row r="31" spans="1:4">
      <c r="A31">
        <v>30</v>
      </c>
      <c r="B31" t="str">
        <f>調査票!$T$27</f>
        <v/>
      </c>
      <c r="C31">
        <f>調査票!F96</f>
        <v>0</v>
      </c>
      <c r="D31">
        <f>調査票!I96</f>
        <v>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1C63-183C-45F9-90F8-6C3BC3CD32C1}">
  <dimension ref="A1:E31"/>
  <sheetViews>
    <sheetView workbookViewId="0">
      <selection activeCell="AZ2" sqref="AZ2"/>
    </sheetView>
  </sheetViews>
  <sheetFormatPr defaultRowHeight="18.75"/>
  <cols>
    <col min="1" max="1" width="7.125" bestFit="1" customWidth="1"/>
    <col min="2" max="2" width="11" bestFit="1" customWidth="1"/>
    <col min="3" max="3" width="10.375" customWidth="1"/>
    <col min="4" max="4" width="9.875" customWidth="1"/>
  </cols>
  <sheetData>
    <row r="1" spans="1:5">
      <c r="B1" t="s">
        <v>137</v>
      </c>
      <c r="C1" t="s">
        <v>42</v>
      </c>
      <c r="D1" t="s">
        <v>43</v>
      </c>
      <c r="E1" t="s">
        <v>44</v>
      </c>
    </row>
    <row r="2" spans="1:5">
      <c r="A2">
        <v>1</v>
      </c>
      <c r="B2" t="str">
        <f>調査票!$T$27</f>
        <v/>
      </c>
      <c r="C2">
        <f>調査票!F118</f>
        <v>0</v>
      </c>
      <c r="D2">
        <f>調査票!I118</f>
        <v>0</v>
      </c>
      <c r="E2">
        <f>調査票!O118</f>
        <v>0</v>
      </c>
    </row>
    <row r="3" spans="1:5">
      <c r="A3">
        <v>2</v>
      </c>
      <c r="B3" t="str">
        <f>調査票!$T$27</f>
        <v/>
      </c>
      <c r="C3">
        <f>調査票!F119</f>
        <v>0</v>
      </c>
      <c r="D3">
        <f>調査票!I119</f>
        <v>0</v>
      </c>
      <c r="E3">
        <f>調査票!O119</f>
        <v>0</v>
      </c>
    </row>
    <row r="4" spans="1:5">
      <c r="A4">
        <v>3</v>
      </c>
      <c r="B4" t="str">
        <f>調査票!$T$27</f>
        <v/>
      </c>
      <c r="C4">
        <f>調査票!F120</f>
        <v>0</v>
      </c>
      <c r="D4">
        <f>調査票!I120</f>
        <v>0</v>
      </c>
      <c r="E4">
        <f>調査票!O120</f>
        <v>0</v>
      </c>
    </row>
    <row r="5" spans="1:5">
      <c r="A5">
        <v>4</v>
      </c>
      <c r="B5" t="str">
        <f>調査票!$T$27</f>
        <v/>
      </c>
      <c r="C5">
        <f>調査票!F121</f>
        <v>0</v>
      </c>
      <c r="D5">
        <f>調査票!I121</f>
        <v>0</v>
      </c>
      <c r="E5">
        <f>調査票!O121</f>
        <v>0</v>
      </c>
    </row>
    <row r="6" spans="1:5">
      <c r="A6">
        <v>5</v>
      </c>
      <c r="B6" t="str">
        <f>調査票!$T$27</f>
        <v/>
      </c>
      <c r="C6">
        <f>調査票!F122</f>
        <v>0</v>
      </c>
      <c r="D6">
        <f>調査票!I122</f>
        <v>0</v>
      </c>
      <c r="E6">
        <f>調査票!O122</f>
        <v>0</v>
      </c>
    </row>
    <row r="7" spans="1:5">
      <c r="A7">
        <v>6</v>
      </c>
      <c r="B7" t="str">
        <f>調査票!$T$27</f>
        <v/>
      </c>
      <c r="C7">
        <f>調査票!F123</f>
        <v>0</v>
      </c>
      <c r="D7">
        <f>調査票!I123</f>
        <v>0</v>
      </c>
      <c r="E7">
        <f>調査票!O123</f>
        <v>0</v>
      </c>
    </row>
    <row r="8" spans="1:5">
      <c r="A8">
        <v>7</v>
      </c>
      <c r="B8" t="str">
        <f>調査票!$T$27</f>
        <v/>
      </c>
      <c r="C8">
        <f>調査票!F124</f>
        <v>0</v>
      </c>
      <c r="D8">
        <f>調査票!I124</f>
        <v>0</v>
      </c>
      <c r="E8">
        <f>調査票!O124</f>
        <v>0</v>
      </c>
    </row>
    <row r="9" spans="1:5">
      <c r="A9">
        <v>8</v>
      </c>
      <c r="B9" t="str">
        <f>調査票!$T$27</f>
        <v/>
      </c>
      <c r="C9">
        <f>調査票!F125</f>
        <v>0</v>
      </c>
      <c r="D9">
        <f>調査票!I125</f>
        <v>0</v>
      </c>
      <c r="E9">
        <f>調査票!O125</f>
        <v>0</v>
      </c>
    </row>
    <row r="10" spans="1:5">
      <c r="A10">
        <v>9</v>
      </c>
      <c r="B10" t="str">
        <f>調査票!$T$27</f>
        <v/>
      </c>
      <c r="C10">
        <f>調査票!F126</f>
        <v>0</v>
      </c>
      <c r="D10">
        <f>調査票!I126</f>
        <v>0</v>
      </c>
      <c r="E10">
        <f>調査票!O126</f>
        <v>0</v>
      </c>
    </row>
    <row r="11" spans="1:5">
      <c r="A11">
        <v>10</v>
      </c>
      <c r="B11" t="str">
        <f>調査票!$T$27</f>
        <v/>
      </c>
      <c r="C11">
        <f>調査票!F127</f>
        <v>0</v>
      </c>
      <c r="D11">
        <f>調査票!I127</f>
        <v>0</v>
      </c>
      <c r="E11">
        <f>調査票!O127</f>
        <v>0</v>
      </c>
    </row>
    <row r="12" spans="1:5">
      <c r="A12">
        <v>11</v>
      </c>
      <c r="B12" t="str">
        <f>調査票!$T$27</f>
        <v/>
      </c>
      <c r="C12">
        <f>調査票!F128</f>
        <v>0</v>
      </c>
      <c r="D12">
        <f>調査票!I128</f>
        <v>0</v>
      </c>
      <c r="E12">
        <f>調査票!O128</f>
        <v>0</v>
      </c>
    </row>
    <row r="13" spans="1:5">
      <c r="A13">
        <v>12</v>
      </c>
      <c r="B13" t="str">
        <f>調査票!$T$27</f>
        <v/>
      </c>
      <c r="C13">
        <f>調査票!F129</f>
        <v>0</v>
      </c>
      <c r="D13">
        <f>調査票!I129</f>
        <v>0</v>
      </c>
      <c r="E13">
        <f>調査票!O129</f>
        <v>0</v>
      </c>
    </row>
    <row r="14" spans="1:5">
      <c r="A14">
        <v>13</v>
      </c>
      <c r="B14" t="str">
        <f>調査票!$T$27</f>
        <v/>
      </c>
      <c r="C14">
        <f>調査票!F130</f>
        <v>0</v>
      </c>
      <c r="D14">
        <f>調査票!I130</f>
        <v>0</v>
      </c>
      <c r="E14">
        <f>調査票!O130</f>
        <v>0</v>
      </c>
    </row>
    <row r="15" spans="1:5">
      <c r="A15">
        <v>14</v>
      </c>
      <c r="B15" t="str">
        <f>調査票!$T$27</f>
        <v/>
      </c>
      <c r="C15">
        <f>調査票!F131</f>
        <v>0</v>
      </c>
      <c r="D15">
        <f>調査票!I131</f>
        <v>0</v>
      </c>
      <c r="E15">
        <f>調査票!O131</f>
        <v>0</v>
      </c>
    </row>
    <row r="16" spans="1:5">
      <c r="A16">
        <v>15</v>
      </c>
      <c r="B16" t="str">
        <f>調査票!$T$27</f>
        <v/>
      </c>
      <c r="C16">
        <f>調査票!F132</f>
        <v>0</v>
      </c>
      <c r="D16">
        <f>調査票!I132</f>
        <v>0</v>
      </c>
      <c r="E16">
        <f>調査票!O132</f>
        <v>0</v>
      </c>
    </row>
    <row r="17" spans="1:5">
      <c r="A17">
        <v>16</v>
      </c>
      <c r="B17" t="str">
        <f>調査票!$T$27</f>
        <v/>
      </c>
      <c r="C17">
        <f>調査票!F133</f>
        <v>0</v>
      </c>
      <c r="D17">
        <f>調査票!I133</f>
        <v>0</v>
      </c>
      <c r="E17">
        <f>調査票!O133</f>
        <v>0</v>
      </c>
    </row>
    <row r="18" spans="1:5">
      <c r="A18">
        <v>17</v>
      </c>
      <c r="B18" t="str">
        <f>調査票!$T$27</f>
        <v/>
      </c>
      <c r="C18">
        <f>調査票!F134</f>
        <v>0</v>
      </c>
      <c r="D18">
        <f>調査票!I134</f>
        <v>0</v>
      </c>
      <c r="E18">
        <f>調査票!O134</f>
        <v>0</v>
      </c>
    </row>
    <row r="19" spans="1:5">
      <c r="A19">
        <v>18</v>
      </c>
      <c r="B19" t="str">
        <f>調査票!$T$27</f>
        <v/>
      </c>
      <c r="C19">
        <f>調査票!F135</f>
        <v>0</v>
      </c>
      <c r="D19">
        <f>調査票!I135</f>
        <v>0</v>
      </c>
      <c r="E19">
        <f>調査票!O135</f>
        <v>0</v>
      </c>
    </row>
    <row r="20" spans="1:5">
      <c r="A20">
        <v>19</v>
      </c>
      <c r="B20" t="str">
        <f>調査票!$T$27</f>
        <v/>
      </c>
      <c r="C20">
        <f>調査票!F136</f>
        <v>0</v>
      </c>
      <c r="D20">
        <f>調査票!I136</f>
        <v>0</v>
      </c>
      <c r="E20">
        <f>調査票!O136</f>
        <v>0</v>
      </c>
    </row>
    <row r="21" spans="1:5">
      <c r="A21">
        <v>20</v>
      </c>
      <c r="B21" t="str">
        <f>調査票!$T$27</f>
        <v/>
      </c>
      <c r="C21">
        <f>調査票!F137</f>
        <v>0</v>
      </c>
      <c r="D21">
        <f>調査票!I137</f>
        <v>0</v>
      </c>
      <c r="E21">
        <f>調査票!O137</f>
        <v>0</v>
      </c>
    </row>
    <row r="22" spans="1:5">
      <c r="A22">
        <v>21</v>
      </c>
      <c r="B22" t="str">
        <f>調査票!$T$27</f>
        <v/>
      </c>
      <c r="C22">
        <f>調査票!F138</f>
        <v>0</v>
      </c>
      <c r="D22">
        <f>調査票!I138</f>
        <v>0</v>
      </c>
      <c r="E22">
        <f>調査票!O138</f>
        <v>0</v>
      </c>
    </row>
    <row r="23" spans="1:5">
      <c r="A23">
        <v>22</v>
      </c>
      <c r="B23" t="str">
        <f>調査票!$T$27</f>
        <v/>
      </c>
      <c r="C23">
        <f>調査票!F139</f>
        <v>0</v>
      </c>
      <c r="D23">
        <f>調査票!I139</f>
        <v>0</v>
      </c>
      <c r="E23">
        <f>調査票!O139</f>
        <v>0</v>
      </c>
    </row>
    <row r="24" spans="1:5">
      <c r="A24">
        <v>23</v>
      </c>
      <c r="B24" t="str">
        <f>調査票!$T$27</f>
        <v/>
      </c>
      <c r="C24">
        <f>調査票!F140</f>
        <v>0</v>
      </c>
      <c r="D24">
        <f>調査票!I140</f>
        <v>0</v>
      </c>
      <c r="E24">
        <f>調査票!O140</f>
        <v>0</v>
      </c>
    </row>
    <row r="25" spans="1:5">
      <c r="A25">
        <v>24</v>
      </c>
      <c r="B25" t="str">
        <f>調査票!$T$27</f>
        <v/>
      </c>
      <c r="C25">
        <f>調査票!F141</f>
        <v>0</v>
      </c>
      <c r="D25">
        <f>調査票!I141</f>
        <v>0</v>
      </c>
      <c r="E25">
        <f>調査票!O141</f>
        <v>0</v>
      </c>
    </row>
    <row r="26" spans="1:5">
      <c r="A26">
        <v>25</v>
      </c>
      <c r="B26" t="str">
        <f>調査票!$T$27</f>
        <v/>
      </c>
      <c r="C26">
        <f>調査票!F142</f>
        <v>0</v>
      </c>
      <c r="D26">
        <f>調査票!I142</f>
        <v>0</v>
      </c>
      <c r="E26">
        <f>調査票!O142</f>
        <v>0</v>
      </c>
    </row>
    <row r="27" spans="1:5">
      <c r="A27">
        <v>26</v>
      </c>
      <c r="B27" t="str">
        <f>調査票!$T$27</f>
        <v/>
      </c>
      <c r="C27">
        <f>調査票!F143</f>
        <v>0</v>
      </c>
      <c r="D27">
        <f>調査票!I143</f>
        <v>0</v>
      </c>
      <c r="E27">
        <f>調査票!O143</f>
        <v>0</v>
      </c>
    </row>
    <row r="28" spans="1:5">
      <c r="A28">
        <v>27</v>
      </c>
      <c r="B28" t="str">
        <f>調査票!$T$27</f>
        <v/>
      </c>
      <c r="C28">
        <f>調査票!F144</f>
        <v>0</v>
      </c>
      <c r="D28">
        <f>調査票!I144</f>
        <v>0</v>
      </c>
      <c r="E28">
        <f>調査票!O144</f>
        <v>0</v>
      </c>
    </row>
    <row r="29" spans="1:5">
      <c r="A29">
        <v>28</v>
      </c>
      <c r="B29" t="str">
        <f>調査票!$T$27</f>
        <v/>
      </c>
      <c r="C29">
        <f>調査票!F145</f>
        <v>0</v>
      </c>
      <c r="D29">
        <f>調査票!I145</f>
        <v>0</v>
      </c>
      <c r="E29">
        <f>調査票!O145</f>
        <v>0</v>
      </c>
    </row>
    <row r="30" spans="1:5">
      <c r="A30">
        <v>29</v>
      </c>
      <c r="B30" t="str">
        <f>調査票!$T$27</f>
        <v/>
      </c>
      <c r="C30">
        <f>調査票!F146</f>
        <v>0</v>
      </c>
      <c r="D30">
        <f>調査票!I146</f>
        <v>0</v>
      </c>
      <c r="E30">
        <f>調査票!O146</f>
        <v>0</v>
      </c>
    </row>
    <row r="31" spans="1:5">
      <c r="A31">
        <v>30</v>
      </c>
      <c r="B31" t="str">
        <f>調査票!$T$27</f>
        <v/>
      </c>
      <c r="C31">
        <f>調査票!F147</f>
        <v>0</v>
      </c>
      <c r="D31">
        <f>調査票!I147</f>
        <v>0</v>
      </c>
      <c r="E31">
        <f>調査票!O147</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調査票</vt:lpstr>
      <vt:lpstr>集計元</vt:lpstr>
      <vt:lpstr>集計準備</vt:lpstr>
      <vt:lpstr>集計シート</vt:lpstr>
      <vt:lpstr>採用者集計元</vt:lpstr>
      <vt:lpstr>離職者集計元</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2025-10-14T01:48:27Z</cp:lastPrinted>
  <dcterms:created xsi:type="dcterms:W3CDTF">2015-06-05T18:19:34Z</dcterms:created>
  <dcterms:modified xsi:type="dcterms:W3CDTF">2025-10-22T10:11:46Z</dcterms:modified>
</cp:coreProperties>
</file>