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\\V2-FILESRV-10\fs10-e$\Redirect\1101536\Downloads\"/>
    </mc:Choice>
  </mc:AlternateContent>
  <xr:revisionPtr revIDLastSave="0" documentId="13_ncr:1_{5215BD9D-DF49-43F5-9F9F-65A72C53D8A8}" xr6:coauthVersionLast="36" xr6:coauthVersionMax="36" xr10:uidLastSave="{00000000-0000-0000-0000-000000000000}"/>
  <workbookProtection workbookPassword="CC67" lockStructure="1"/>
  <bookViews>
    <workbookView xWindow="0" yWindow="0" windowWidth="28800" windowHeight="12135" xr2:uid="{00000000-000D-0000-FFFF-FFFF00000000}"/>
  </bookViews>
  <sheets>
    <sheet name="調査票" sheetId="1" r:id="rId1"/>
    <sheet name="集計元" sheetId="3" state="hidden" r:id="rId2"/>
    <sheet name="集計シート" sheetId="7" state="hidden" r:id="rId3"/>
    <sheet name="採用者集計元" sheetId="4" state="hidden" r:id="rId4"/>
    <sheet name="離職者集計元" sheetId="6" state="hidden" r:id="rId5"/>
    <sheet name="プルダウン" sheetId="2" state="hidden" r:id="rId6"/>
  </sheets>
  <definedNames>
    <definedName name="_xlnm.Print_Area" localSheetId="0">調査票!$B$1:$O$231</definedName>
    <definedName name="テスト">プルダウン!$F$1:$F$4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2" i="7" l="1"/>
  <c r="BC2" i="7"/>
  <c r="BD2" i="7"/>
  <c r="BE2" i="7"/>
  <c r="T130" i="1" l="1"/>
  <c r="T129" i="1"/>
  <c r="T128" i="1"/>
  <c r="T127" i="1"/>
  <c r="T126" i="1"/>
  <c r="Q132" i="1"/>
  <c r="Q133" i="1"/>
  <c r="Q134" i="1"/>
  <c r="Q131" i="1"/>
  <c r="L2" i="7" l="1"/>
  <c r="N2" i="7"/>
  <c r="M2" i="7"/>
  <c r="Q178" i="1"/>
  <c r="Q179" i="1"/>
  <c r="Q180" i="1"/>
  <c r="Q181" i="1"/>
  <c r="Q177" i="1"/>
  <c r="Q204" i="1"/>
  <c r="Q205" i="1"/>
  <c r="Q206" i="1"/>
  <c r="Q203" i="1"/>
  <c r="P148" i="1" l="1"/>
  <c r="P138" i="1"/>
  <c r="P131" i="1"/>
  <c r="P77" i="1"/>
  <c r="P36" i="1"/>
  <c r="BO2" i="3" l="1"/>
  <c r="BO2" i="7" s="1"/>
  <c r="BN2" i="3"/>
  <c r="BN2" i="7" s="1"/>
  <c r="BM2" i="3"/>
  <c r="BM2" i="7" s="1"/>
  <c r="BL2" i="3"/>
  <c r="BL2" i="7" s="1"/>
  <c r="BK2" i="3"/>
  <c r="BK2" i="7" s="1"/>
  <c r="BJ2" i="3"/>
  <c r="BJ2" i="7" s="1"/>
  <c r="BI2" i="3"/>
  <c r="BI2" i="7" s="1"/>
  <c r="BH2" i="3"/>
  <c r="BH2" i="7" s="1"/>
  <c r="BG2" i="3"/>
  <c r="BG2" i="7" s="1"/>
  <c r="BF2" i="3"/>
  <c r="BF2" i="7" s="1"/>
  <c r="BE2" i="3"/>
  <c r="BD2" i="3"/>
  <c r="BC2" i="3"/>
  <c r="BB2" i="3"/>
  <c r="BA2" i="3"/>
  <c r="AY2" i="3"/>
  <c r="AX2" i="3"/>
  <c r="AW2" i="3"/>
  <c r="AV2" i="3"/>
  <c r="AU2" i="3"/>
  <c r="AT2" i="3" l="1"/>
  <c r="AQ2" i="3" l="1"/>
  <c r="AP2" i="3"/>
  <c r="AO2" i="3"/>
  <c r="AN2" i="3"/>
  <c r="AM2" i="3"/>
  <c r="AL2" i="3"/>
  <c r="AK2" i="3"/>
  <c r="AJ2" i="3"/>
  <c r="AI2" i="3"/>
  <c r="P121" i="1" l="1"/>
  <c r="P120" i="1"/>
  <c r="P119" i="1"/>
  <c r="P118" i="1"/>
  <c r="P117" i="1"/>
  <c r="P116" i="1"/>
  <c r="H2" i="3" l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R100" i="1"/>
  <c r="Q100" i="1"/>
  <c r="P100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82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Q59" i="1"/>
  <c r="P59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41" i="1"/>
  <c r="P41" i="1"/>
  <c r="P220" i="1" l="1"/>
  <c r="P211" i="1"/>
  <c r="P205" i="1"/>
  <c r="P204" i="1"/>
  <c r="P203" i="1"/>
  <c r="P192" i="1"/>
  <c r="P189" i="1"/>
  <c r="P188" i="1"/>
  <c r="P187" i="1"/>
  <c r="BA2" i="7" l="1"/>
  <c r="AU2" i="7"/>
  <c r="AW2" i="7"/>
  <c r="AY2" i="7"/>
  <c r="AV2" i="7"/>
  <c r="AX2" i="7"/>
  <c r="AT2" i="7"/>
  <c r="AZ2" i="3"/>
  <c r="AZ2" i="7" s="1"/>
  <c r="AS2" i="3"/>
  <c r="AS2" i="7" s="1"/>
  <c r="P177" i="1"/>
  <c r="AR2" i="3" s="1"/>
  <c r="AR2" i="7" s="1"/>
  <c r="P164" i="1" l="1"/>
  <c r="AI2" i="7" l="1"/>
  <c r="AJ2" i="7"/>
  <c r="AL2" i="7"/>
  <c r="AN2" i="7"/>
  <c r="AP2" i="7"/>
  <c r="AK2" i="7"/>
  <c r="AM2" i="7"/>
  <c r="AO2" i="7"/>
  <c r="AQ2" i="7"/>
  <c r="P123" i="1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17" i="4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17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2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17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2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17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2" i="6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16" i="4"/>
  <c r="D16" i="4"/>
  <c r="C17" i="4"/>
  <c r="C3" i="4"/>
  <c r="D3" i="4"/>
  <c r="C4" i="4"/>
  <c r="D4" i="4"/>
  <c r="C5" i="4"/>
  <c r="D5" i="4"/>
  <c r="C6" i="4"/>
  <c r="D6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D2" i="4"/>
  <c r="C2" i="4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2" i="4"/>
  <c r="AH2" i="3"/>
  <c r="V2" i="3"/>
  <c r="X2" i="3" l="1"/>
  <c r="Y2" i="3"/>
  <c r="Z2" i="3"/>
  <c r="AA2" i="3"/>
  <c r="AB2" i="3"/>
  <c r="AC2" i="3"/>
  <c r="AD2" i="3"/>
  <c r="AE2" i="3"/>
  <c r="AF2" i="3"/>
  <c r="AG2" i="3"/>
  <c r="W2" i="3"/>
  <c r="P2" i="3"/>
  <c r="Q2" i="3"/>
  <c r="R2" i="3"/>
  <c r="S2" i="3"/>
  <c r="T2" i="3"/>
  <c r="U2" i="3"/>
  <c r="O2" i="3"/>
  <c r="N2" i="3"/>
  <c r="L2" i="3"/>
  <c r="M2" i="3"/>
  <c r="K2" i="3"/>
  <c r="K2" i="7" s="1"/>
  <c r="AG2" i="7" l="1"/>
  <c r="AC2" i="7"/>
  <c r="Y2" i="7"/>
  <c r="AD2" i="7"/>
  <c r="Z2" i="7"/>
  <c r="J2" i="3"/>
  <c r="J2" i="7" s="1"/>
  <c r="I2" i="3"/>
  <c r="I2" i="7" s="1"/>
  <c r="W2" i="7" s="1"/>
  <c r="G2" i="3"/>
  <c r="F2" i="3"/>
  <c r="E2" i="3"/>
  <c r="E2" i="7" s="1"/>
  <c r="D2" i="3"/>
  <c r="D2" i="7" s="1"/>
  <c r="C2" i="3"/>
  <c r="C2" i="7" s="1"/>
  <c r="B2" i="3"/>
  <c r="B2" i="7" s="1"/>
  <c r="A2" i="3"/>
  <c r="A2" i="7" s="1"/>
  <c r="X2" i="7" l="1"/>
  <c r="AB2" i="7"/>
  <c r="AF2" i="7"/>
  <c r="AA2" i="7"/>
  <c r="AE2" i="7"/>
  <c r="AH2" i="7"/>
  <c r="Q2" i="7"/>
  <c r="U2" i="7"/>
  <c r="R2" i="7"/>
  <c r="S2" i="7"/>
  <c r="P2" i="7"/>
  <c r="T2" i="7"/>
  <c r="O2" i="7"/>
  <c r="V2" i="7"/>
  <c r="G2" i="7"/>
  <c r="F2" i="7"/>
  <c r="H2" i="7"/>
  <c r="K21" i="1"/>
</calcChain>
</file>

<file path=xl/sharedStrings.xml><?xml version="1.0" encoding="utf-8"?>
<sst xmlns="http://schemas.openxmlformats.org/spreadsheetml/2006/main" count="424" uniqueCount="297">
  <si>
    <t>問１</t>
    <rPh sb="0" eb="1">
      <t>トイ</t>
    </rPh>
    <phoneticPr fontId="1"/>
  </si>
  <si>
    <t>貴事業所の概要についてお伺いします。</t>
    <rPh sb="0" eb="1">
      <t>キ</t>
    </rPh>
    <rPh sb="1" eb="4">
      <t>ジギョウショ</t>
    </rPh>
    <rPh sb="5" eb="7">
      <t>ガイヨウ</t>
    </rPh>
    <rPh sb="12" eb="13">
      <t>ウカガ</t>
    </rPh>
    <phoneticPr fontId="1"/>
  </si>
  <si>
    <t>（１）</t>
    <phoneticPr fontId="1"/>
  </si>
  <si>
    <t>以下のフォームに入力の上、メールでお送りください。</t>
    <rPh sb="0" eb="2">
      <t>イカ</t>
    </rPh>
    <rPh sb="8" eb="10">
      <t>ニュウリョク</t>
    </rPh>
    <rPh sb="11" eb="12">
      <t>ウエ</t>
    </rPh>
    <rPh sb="18" eb="19">
      <t>オク</t>
    </rPh>
    <phoneticPr fontId="1"/>
  </si>
  <si>
    <t>送付先</t>
    <rPh sb="0" eb="3">
      <t>ソウフサキ</t>
    </rPh>
    <phoneticPr fontId="1"/>
  </si>
  <si>
    <t>nci-hw@city.yokosuka.kanagawa.jp</t>
    <phoneticPr fontId="1"/>
  </si>
  <si>
    <t>（２）</t>
  </si>
  <si>
    <t>問２</t>
    <rPh sb="0" eb="1">
      <t>トイ</t>
    </rPh>
    <phoneticPr fontId="1"/>
  </si>
  <si>
    <t>貴事業所に所属する介護職員について、お伺いします。</t>
    <rPh sb="0" eb="1">
      <t>キ</t>
    </rPh>
    <rPh sb="1" eb="4">
      <t>ジギョウショ</t>
    </rPh>
    <rPh sb="5" eb="7">
      <t>ショゾク</t>
    </rPh>
    <rPh sb="9" eb="11">
      <t>カイゴ</t>
    </rPh>
    <rPh sb="11" eb="13">
      <t>ショクイン</t>
    </rPh>
    <rPh sb="19" eb="20">
      <t>ウカガ</t>
    </rPh>
    <phoneticPr fontId="1"/>
  </si>
  <si>
    <t>問３</t>
    <rPh sb="0" eb="1">
      <t>トイ</t>
    </rPh>
    <phoneticPr fontId="1"/>
  </si>
  <si>
    <t>（４）</t>
  </si>
  <si>
    <t>非正規職員</t>
    <rPh sb="0" eb="2">
      <t>セイキ</t>
    </rPh>
    <rPh sb="2" eb="4">
      <t>ショクイン</t>
    </rPh>
    <phoneticPr fontId="1"/>
  </si>
  <si>
    <t>（２）</t>
    <phoneticPr fontId="1"/>
  </si>
  <si>
    <t>（３）</t>
    <phoneticPr fontId="1"/>
  </si>
  <si>
    <t>正規職員(※2)</t>
    <rPh sb="0" eb="1">
      <t>セイキ</t>
    </rPh>
    <rPh sb="1" eb="3">
      <t>ショクイン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</si>
  <si>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</si>
  <si>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</si>
  <si>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通所介護</t>
    <rPh sb="0" eb="2">
      <t>ツウショ</t>
    </rPh>
    <rPh sb="2" eb="4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</si>
  <si>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</si>
  <si>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通所リハビリテーション</t>
    <rPh sb="0" eb="2">
      <t>ツウショ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</si>
  <si>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</si>
  <si>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第１号通所事業（単独型）</t>
    <rPh sb="0" eb="1">
      <t>ダイ</t>
    </rPh>
    <rPh sb="2" eb="3">
      <t>ゴウ</t>
    </rPh>
    <rPh sb="3" eb="5">
      <t>ツウショ</t>
    </rPh>
    <rPh sb="5" eb="7">
      <t>ジギョウ</t>
    </rPh>
    <rPh sb="8" eb="11">
      <t>タンドクガタ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</si>
  <si>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</si>
  <si>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</si>
  <si>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</si>
  <si>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</si>
  <si>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認知症対応型共同生活介護（グループホーム）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</si>
  <si>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特定施設入所者生活介護</t>
    <rPh sb="0" eb="2">
      <t>トクテイ</t>
    </rPh>
    <rPh sb="2" eb="4">
      <t>シセツ</t>
    </rPh>
    <rPh sb="4" eb="7">
      <t>ニュウショシャ</t>
    </rPh>
    <rPh sb="7" eb="9">
      <t>セイカツ</t>
    </rPh>
    <rPh sb="9" eb="11">
      <t>カイゴ</t>
    </rPh>
    <phoneticPr fontId="1"/>
  </si>
  <si>
    <t>介護老人福祉施設（特別養護老人ホーム）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トクベツ</t>
    </rPh>
    <rPh sb="11" eb="13">
      <t>ヨウゴ</t>
    </rPh>
    <rPh sb="13" eb="15">
      <t>ロウジン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</si>
  <si>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</si>
  <si>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貴事業所の名称（直接入力）</t>
    <rPh sb="0" eb="1">
      <t>キ</t>
    </rPh>
    <rPh sb="1" eb="4">
      <t>ジギョウショ</t>
    </rPh>
    <rPh sb="5" eb="7">
      <t>メイショウ</t>
    </rPh>
    <rPh sb="8" eb="10">
      <t>チョクセツ</t>
    </rPh>
    <rPh sb="10" eb="12">
      <t>ニュウリョク</t>
    </rPh>
    <phoneticPr fontId="1"/>
  </si>
  <si>
    <t>介護職員(※1)の総数（数字を入力。いない場合は０）</t>
    <rPh sb="0" eb="2">
      <t>カイゴ</t>
    </rPh>
    <rPh sb="2" eb="4">
      <t>ショクイン</t>
    </rPh>
    <rPh sb="9" eb="11">
      <t>ソウスウ</t>
    </rPh>
    <rPh sb="12" eb="14">
      <t>スウジ</t>
    </rPh>
    <rPh sb="15" eb="17">
      <t>ニュウリョク</t>
    </rPh>
    <rPh sb="21" eb="23">
      <t>バアイ</t>
    </rPh>
    <phoneticPr fontId="1"/>
  </si>
  <si>
    <t>貴事業所は、開設から１年以上経過していますか。（プルダウンから選択）</t>
    <rPh sb="0" eb="1">
      <t>キ</t>
    </rPh>
    <rPh sb="1" eb="4">
      <t>ジギョウショ</t>
    </rPh>
    <rPh sb="6" eb="8">
      <t>カイセツ</t>
    </rPh>
    <rPh sb="11" eb="14">
      <t>ネンイジョウ</t>
    </rPh>
    <rPh sb="14" eb="16">
      <t>ケイカ</t>
    </rPh>
    <rPh sb="31" eb="33">
      <t>センタク</t>
    </rPh>
    <phoneticPr fontId="1"/>
  </si>
  <si>
    <t>採用者１人目</t>
    <rPh sb="0" eb="3">
      <t>サイヨウシャ</t>
    </rPh>
    <rPh sb="4" eb="5">
      <t>ニン</t>
    </rPh>
    <rPh sb="5" eb="6">
      <t>メ</t>
    </rPh>
    <phoneticPr fontId="1"/>
  </si>
  <si>
    <t>採用者２人目</t>
    <rPh sb="0" eb="3">
      <t>サイヨウシャ</t>
    </rPh>
    <rPh sb="4" eb="5">
      <t>ニン</t>
    </rPh>
    <rPh sb="5" eb="6">
      <t>メ</t>
    </rPh>
    <phoneticPr fontId="1"/>
  </si>
  <si>
    <t>採用者３人目</t>
    <rPh sb="0" eb="3">
      <t>サイヨウシャ</t>
    </rPh>
    <rPh sb="4" eb="5">
      <t>ニン</t>
    </rPh>
    <rPh sb="5" eb="6">
      <t>メ</t>
    </rPh>
    <phoneticPr fontId="1"/>
  </si>
  <si>
    <t>採用者４人目</t>
    <rPh sb="0" eb="3">
      <t>サイヨウシャ</t>
    </rPh>
    <rPh sb="4" eb="5">
      <t>ニン</t>
    </rPh>
    <rPh sb="5" eb="6">
      <t>メ</t>
    </rPh>
    <phoneticPr fontId="1"/>
  </si>
  <si>
    <t>採用者５人目</t>
    <rPh sb="0" eb="3">
      <t>サイヨウシャ</t>
    </rPh>
    <rPh sb="4" eb="5">
      <t>ニン</t>
    </rPh>
    <rPh sb="5" eb="6">
      <t>メ</t>
    </rPh>
    <phoneticPr fontId="1"/>
  </si>
  <si>
    <t>採用者６人目</t>
    <rPh sb="0" eb="3">
      <t>サイヨウシャ</t>
    </rPh>
    <rPh sb="4" eb="5">
      <t>ニン</t>
    </rPh>
    <rPh sb="5" eb="6">
      <t>メ</t>
    </rPh>
    <phoneticPr fontId="1"/>
  </si>
  <si>
    <t>採用者７人目</t>
    <rPh sb="0" eb="3">
      <t>サイヨウシャ</t>
    </rPh>
    <rPh sb="4" eb="5">
      <t>ニン</t>
    </rPh>
    <rPh sb="5" eb="6">
      <t>メ</t>
    </rPh>
    <phoneticPr fontId="1"/>
  </si>
  <si>
    <t>採用者８人目</t>
    <rPh sb="0" eb="3">
      <t>サイヨウシャ</t>
    </rPh>
    <rPh sb="4" eb="5">
      <t>ニン</t>
    </rPh>
    <rPh sb="5" eb="6">
      <t>メ</t>
    </rPh>
    <phoneticPr fontId="1"/>
  </si>
  <si>
    <t>離職者１人目</t>
    <rPh sb="0" eb="3">
      <t>リショクシャ</t>
    </rPh>
    <rPh sb="4" eb="5">
      <t>ニン</t>
    </rPh>
    <rPh sb="5" eb="6">
      <t>メ</t>
    </rPh>
    <phoneticPr fontId="1"/>
  </si>
  <si>
    <t>離職者２人目</t>
    <rPh sb="0" eb="3">
      <t>リショクシャ</t>
    </rPh>
    <rPh sb="4" eb="5">
      <t>ニン</t>
    </rPh>
    <rPh sb="5" eb="6">
      <t>メ</t>
    </rPh>
    <phoneticPr fontId="1"/>
  </si>
  <si>
    <t>離職者３人目</t>
    <rPh sb="0" eb="3">
      <t>リショクシャ</t>
    </rPh>
    <rPh sb="4" eb="5">
      <t>ニン</t>
    </rPh>
    <rPh sb="5" eb="6">
      <t>メ</t>
    </rPh>
    <phoneticPr fontId="1"/>
  </si>
  <si>
    <t>離職者４人目</t>
    <rPh sb="0" eb="3">
      <t>リショクシャ</t>
    </rPh>
    <rPh sb="4" eb="5">
      <t>ニン</t>
    </rPh>
    <rPh sb="5" eb="6">
      <t>メ</t>
    </rPh>
    <phoneticPr fontId="1"/>
  </si>
  <si>
    <t>離職者５人目</t>
    <rPh sb="0" eb="3">
      <t>リショクシャ</t>
    </rPh>
    <rPh sb="4" eb="5">
      <t>ニン</t>
    </rPh>
    <rPh sb="5" eb="6">
      <t>メ</t>
    </rPh>
    <phoneticPr fontId="1"/>
  </si>
  <si>
    <t>離職者６人目</t>
    <rPh sb="0" eb="3">
      <t>リショクシャ</t>
    </rPh>
    <rPh sb="4" eb="5">
      <t>ニン</t>
    </rPh>
    <rPh sb="5" eb="6">
      <t>メ</t>
    </rPh>
    <phoneticPr fontId="1"/>
  </si>
  <si>
    <t>離職者７人目</t>
    <rPh sb="0" eb="3">
      <t>リショクシャ</t>
    </rPh>
    <rPh sb="4" eb="5">
      <t>ニン</t>
    </rPh>
    <rPh sb="5" eb="6">
      <t>メ</t>
    </rPh>
    <phoneticPr fontId="1"/>
  </si>
  <si>
    <t>離職者８人目</t>
    <rPh sb="0" eb="3">
      <t>リショクシャ</t>
    </rPh>
    <rPh sb="4" eb="5">
      <t>ニン</t>
    </rPh>
    <rPh sb="5" eb="6">
      <t>メ</t>
    </rPh>
    <phoneticPr fontId="1"/>
  </si>
  <si>
    <t>雇用形態</t>
    <rPh sb="0" eb="2">
      <t>コヨウ</t>
    </rPh>
    <rPh sb="2" eb="4">
      <t>ケイタイ</t>
    </rPh>
    <phoneticPr fontId="1"/>
  </si>
  <si>
    <t>年齢</t>
    <rPh sb="0" eb="2">
      <t>ネンレイ</t>
    </rPh>
    <phoneticPr fontId="1"/>
  </si>
  <si>
    <t>勤務年数</t>
    <rPh sb="0" eb="2">
      <t>キンム</t>
    </rPh>
    <rPh sb="2" eb="4">
      <t>ネンスウ</t>
    </rPh>
    <phoneticPr fontId="1"/>
  </si>
  <si>
    <t>採用者９人目</t>
    <rPh sb="0" eb="3">
      <t>サイヨウシャ</t>
    </rPh>
    <rPh sb="4" eb="5">
      <t>ニン</t>
    </rPh>
    <rPh sb="5" eb="6">
      <t>メ</t>
    </rPh>
    <phoneticPr fontId="1"/>
  </si>
  <si>
    <t>採用者10人目</t>
    <rPh sb="0" eb="3">
      <t>サイヨウシャ</t>
    </rPh>
    <rPh sb="5" eb="6">
      <t>ニン</t>
    </rPh>
    <rPh sb="6" eb="7">
      <t>メ</t>
    </rPh>
    <phoneticPr fontId="1"/>
  </si>
  <si>
    <t>採用者11人目</t>
    <rPh sb="0" eb="3">
      <t>サイヨウシャ</t>
    </rPh>
    <rPh sb="5" eb="6">
      <t>ニン</t>
    </rPh>
    <rPh sb="6" eb="7">
      <t>メ</t>
    </rPh>
    <phoneticPr fontId="1"/>
  </si>
  <si>
    <t>採用者12人目</t>
    <rPh sb="0" eb="3">
      <t>サイヨウシャ</t>
    </rPh>
    <rPh sb="5" eb="6">
      <t>ニン</t>
    </rPh>
    <rPh sb="6" eb="7">
      <t>メ</t>
    </rPh>
    <phoneticPr fontId="1"/>
  </si>
  <si>
    <t>採用者13人目</t>
    <rPh sb="0" eb="3">
      <t>サイヨウシャ</t>
    </rPh>
    <rPh sb="5" eb="6">
      <t>ニン</t>
    </rPh>
    <rPh sb="6" eb="7">
      <t>メ</t>
    </rPh>
    <phoneticPr fontId="1"/>
  </si>
  <si>
    <t>採用者14人目</t>
    <rPh sb="0" eb="3">
      <t>サイヨウシャ</t>
    </rPh>
    <rPh sb="5" eb="6">
      <t>ニン</t>
    </rPh>
    <rPh sb="6" eb="7">
      <t>メ</t>
    </rPh>
    <phoneticPr fontId="1"/>
  </si>
  <si>
    <t>採用者15人目</t>
    <rPh sb="0" eb="3">
      <t>サイヨウシャ</t>
    </rPh>
    <rPh sb="5" eb="6">
      <t>ニン</t>
    </rPh>
    <rPh sb="6" eb="7">
      <t>メ</t>
    </rPh>
    <phoneticPr fontId="1"/>
  </si>
  <si>
    <t>採用者16人目</t>
    <rPh sb="0" eb="3">
      <t>サイヨウシャ</t>
    </rPh>
    <rPh sb="5" eb="6">
      <t>ニン</t>
    </rPh>
    <rPh sb="6" eb="7">
      <t>メ</t>
    </rPh>
    <phoneticPr fontId="1"/>
  </si>
  <si>
    <t>採用者17人目</t>
    <rPh sb="0" eb="3">
      <t>サイヨウシャ</t>
    </rPh>
    <rPh sb="5" eb="6">
      <t>ニン</t>
    </rPh>
    <rPh sb="6" eb="7">
      <t>メ</t>
    </rPh>
    <phoneticPr fontId="1"/>
  </si>
  <si>
    <t>採用者18人目</t>
    <rPh sb="0" eb="3">
      <t>サイヨウシャ</t>
    </rPh>
    <rPh sb="5" eb="6">
      <t>ニン</t>
    </rPh>
    <rPh sb="6" eb="7">
      <t>メ</t>
    </rPh>
    <phoneticPr fontId="1"/>
  </si>
  <si>
    <t>採用者19人目</t>
    <rPh sb="0" eb="3">
      <t>サイヨウシャ</t>
    </rPh>
    <rPh sb="5" eb="6">
      <t>ニン</t>
    </rPh>
    <rPh sb="6" eb="7">
      <t>メ</t>
    </rPh>
    <phoneticPr fontId="1"/>
  </si>
  <si>
    <t>採用者20人目</t>
    <rPh sb="0" eb="3">
      <t>サイヨウシャ</t>
    </rPh>
    <rPh sb="5" eb="6">
      <t>ニン</t>
    </rPh>
    <rPh sb="6" eb="7">
      <t>メ</t>
    </rPh>
    <phoneticPr fontId="1"/>
  </si>
  <si>
    <t>離職者９人目</t>
    <rPh sb="0" eb="3">
      <t>リショクシャ</t>
    </rPh>
    <rPh sb="4" eb="5">
      <t>ニン</t>
    </rPh>
    <rPh sb="5" eb="6">
      <t>メ</t>
    </rPh>
    <phoneticPr fontId="1"/>
  </si>
  <si>
    <t>離職者10人目</t>
    <rPh sb="0" eb="3">
      <t>リショクシャ</t>
    </rPh>
    <rPh sb="5" eb="6">
      <t>ニン</t>
    </rPh>
    <rPh sb="6" eb="7">
      <t>メ</t>
    </rPh>
    <phoneticPr fontId="1"/>
  </si>
  <si>
    <t>離職者11人目</t>
    <rPh sb="0" eb="3">
      <t>リショクシャ</t>
    </rPh>
    <rPh sb="5" eb="6">
      <t>ニン</t>
    </rPh>
    <rPh sb="6" eb="7">
      <t>メ</t>
    </rPh>
    <phoneticPr fontId="1"/>
  </si>
  <si>
    <t>離職者12人目</t>
    <rPh sb="0" eb="3">
      <t>リショクシャ</t>
    </rPh>
    <rPh sb="5" eb="6">
      <t>ニン</t>
    </rPh>
    <rPh sb="6" eb="7">
      <t>メ</t>
    </rPh>
    <phoneticPr fontId="1"/>
  </si>
  <si>
    <t>離職者13人目</t>
    <rPh sb="0" eb="3">
      <t>リショクシャ</t>
    </rPh>
    <rPh sb="5" eb="6">
      <t>ニン</t>
    </rPh>
    <rPh sb="6" eb="7">
      <t>メ</t>
    </rPh>
    <phoneticPr fontId="1"/>
  </si>
  <si>
    <t>離職者14人目</t>
    <rPh sb="0" eb="3">
      <t>リショクシャ</t>
    </rPh>
    <rPh sb="5" eb="6">
      <t>ニン</t>
    </rPh>
    <rPh sb="6" eb="7">
      <t>メ</t>
    </rPh>
    <phoneticPr fontId="1"/>
  </si>
  <si>
    <t>離職者15人目</t>
    <rPh sb="0" eb="3">
      <t>リショクシャ</t>
    </rPh>
    <rPh sb="5" eb="6">
      <t>ニン</t>
    </rPh>
    <rPh sb="6" eb="7">
      <t>メ</t>
    </rPh>
    <phoneticPr fontId="1"/>
  </si>
  <si>
    <t>離職者16人目</t>
    <rPh sb="0" eb="3">
      <t>リショクシャ</t>
    </rPh>
    <rPh sb="5" eb="6">
      <t>ニン</t>
    </rPh>
    <rPh sb="6" eb="7">
      <t>メ</t>
    </rPh>
    <phoneticPr fontId="1"/>
  </si>
  <si>
    <t>離職者17人目</t>
    <rPh sb="0" eb="3">
      <t>リショクシャ</t>
    </rPh>
    <rPh sb="5" eb="6">
      <t>ニン</t>
    </rPh>
    <rPh sb="6" eb="7">
      <t>メ</t>
    </rPh>
    <phoneticPr fontId="1"/>
  </si>
  <si>
    <t>離職者18人目</t>
    <rPh sb="0" eb="3">
      <t>リショクシャ</t>
    </rPh>
    <rPh sb="5" eb="6">
      <t>ニン</t>
    </rPh>
    <rPh sb="6" eb="7">
      <t>メ</t>
    </rPh>
    <phoneticPr fontId="1"/>
  </si>
  <si>
    <t>離職者19人目</t>
    <rPh sb="0" eb="3">
      <t>リショクシャ</t>
    </rPh>
    <rPh sb="5" eb="6">
      <t>ニン</t>
    </rPh>
    <rPh sb="6" eb="7">
      <t>メ</t>
    </rPh>
    <phoneticPr fontId="1"/>
  </si>
  <si>
    <t>離職者20人目</t>
    <rPh sb="0" eb="3">
      <t>リショクシャ</t>
    </rPh>
    <rPh sb="5" eb="6">
      <t>ニン</t>
    </rPh>
    <rPh sb="6" eb="7">
      <t>メ</t>
    </rPh>
    <phoneticPr fontId="1"/>
  </si>
  <si>
    <t>20歳未満</t>
    <rPh sb="2" eb="5">
      <t>サイミマン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</si>
  <si>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</si>
  <si>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</si>
  <si>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</si>
  <si>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</si>
  <si>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</si>
  <si>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70～79歳</t>
    <rPh sb="5" eb="6">
      <t>サイ</t>
    </rPh>
    <phoneticPr fontId="1"/>
  </si>
  <si>
    <t>80歳以上</t>
    <rPh sb="2" eb="5">
      <t>サイイジョウ</t>
    </rPh>
    <phoneticPr fontId="1"/>
  </si>
  <si>
    <t>年齢不明</t>
    <rPh sb="0" eb="2">
      <t>ネンレイ</t>
    </rPh>
    <rPh sb="2" eb="4">
      <t>フメイ</t>
    </rPh>
    <phoneticPr fontId="1"/>
  </si>
  <si>
    <t>採用者21人目</t>
    <rPh sb="0" eb="3">
      <t>サイヨウシャ</t>
    </rPh>
    <rPh sb="5" eb="6">
      <t>ニン</t>
    </rPh>
    <rPh sb="6" eb="7">
      <t>メ</t>
    </rPh>
    <phoneticPr fontId="1"/>
  </si>
  <si>
    <t>採用者22人目</t>
    <rPh sb="0" eb="3">
      <t>サイヨウシャ</t>
    </rPh>
    <rPh sb="5" eb="6">
      <t>ニン</t>
    </rPh>
    <rPh sb="6" eb="7">
      <t>メ</t>
    </rPh>
    <phoneticPr fontId="1"/>
  </si>
  <si>
    <t>採用者23人目</t>
    <rPh sb="0" eb="3">
      <t>サイヨウシャ</t>
    </rPh>
    <rPh sb="5" eb="6">
      <t>ニン</t>
    </rPh>
    <rPh sb="6" eb="7">
      <t>メ</t>
    </rPh>
    <phoneticPr fontId="1"/>
  </si>
  <si>
    <t>採用者24人目</t>
    <rPh sb="0" eb="3">
      <t>サイヨウシャ</t>
    </rPh>
    <rPh sb="5" eb="6">
      <t>ニン</t>
    </rPh>
    <rPh sb="6" eb="7">
      <t>メ</t>
    </rPh>
    <phoneticPr fontId="1"/>
  </si>
  <si>
    <t>採用者25人目</t>
    <rPh sb="0" eb="3">
      <t>サイヨウシャ</t>
    </rPh>
    <rPh sb="5" eb="6">
      <t>ニン</t>
    </rPh>
    <rPh sb="6" eb="7">
      <t>メ</t>
    </rPh>
    <phoneticPr fontId="1"/>
  </si>
  <si>
    <t>採用者26人目</t>
    <rPh sb="0" eb="3">
      <t>サイヨウシャ</t>
    </rPh>
    <rPh sb="5" eb="6">
      <t>ニン</t>
    </rPh>
    <rPh sb="6" eb="7">
      <t>メ</t>
    </rPh>
    <phoneticPr fontId="1"/>
  </si>
  <si>
    <t>採用者27人目</t>
    <rPh sb="0" eb="3">
      <t>サイヨウシャ</t>
    </rPh>
    <rPh sb="5" eb="6">
      <t>ニン</t>
    </rPh>
    <rPh sb="6" eb="7">
      <t>メ</t>
    </rPh>
    <phoneticPr fontId="1"/>
  </si>
  <si>
    <t>採用者28人目</t>
    <rPh sb="0" eb="3">
      <t>サイヨウシャ</t>
    </rPh>
    <rPh sb="5" eb="6">
      <t>ニン</t>
    </rPh>
    <rPh sb="6" eb="7">
      <t>メ</t>
    </rPh>
    <phoneticPr fontId="1"/>
  </si>
  <si>
    <t>採用者29人目</t>
    <rPh sb="0" eb="3">
      <t>サイヨウシャ</t>
    </rPh>
    <rPh sb="5" eb="6">
      <t>ニン</t>
    </rPh>
    <rPh sb="6" eb="7">
      <t>メ</t>
    </rPh>
    <phoneticPr fontId="1"/>
  </si>
  <si>
    <t>採用者30人目</t>
    <rPh sb="0" eb="3">
      <t>サイヨウシャ</t>
    </rPh>
    <rPh sb="5" eb="6">
      <t>ニン</t>
    </rPh>
    <rPh sb="6" eb="7">
      <t>メ</t>
    </rPh>
    <phoneticPr fontId="1"/>
  </si>
  <si>
    <t>離職者21人目</t>
    <rPh sb="0" eb="3">
      <t>リショクシャ</t>
    </rPh>
    <rPh sb="5" eb="6">
      <t>ニン</t>
    </rPh>
    <rPh sb="6" eb="7">
      <t>メ</t>
    </rPh>
    <phoneticPr fontId="1"/>
  </si>
  <si>
    <t>離職者22人目</t>
    <rPh sb="0" eb="3">
      <t>リショクシャ</t>
    </rPh>
    <rPh sb="5" eb="6">
      <t>ニン</t>
    </rPh>
    <rPh sb="6" eb="7">
      <t>メ</t>
    </rPh>
    <phoneticPr fontId="1"/>
  </si>
  <si>
    <t>離職者23人目</t>
    <rPh sb="0" eb="3">
      <t>リショクシャ</t>
    </rPh>
    <rPh sb="5" eb="6">
      <t>ニン</t>
    </rPh>
    <rPh sb="6" eb="7">
      <t>メ</t>
    </rPh>
    <phoneticPr fontId="1"/>
  </si>
  <si>
    <t>離職者24人目</t>
    <rPh sb="0" eb="3">
      <t>リショクシャ</t>
    </rPh>
    <rPh sb="5" eb="6">
      <t>ニン</t>
    </rPh>
    <rPh sb="6" eb="7">
      <t>メ</t>
    </rPh>
    <phoneticPr fontId="1"/>
  </si>
  <si>
    <t>離職者25人目</t>
    <rPh sb="0" eb="3">
      <t>リショクシャ</t>
    </rPh>
    <rPh sb="5" eb="6">
      <t>ニン</t>
    </rPh>
    <rPh sb="6" eb="7">
      <t>メ</t>
    </rPh>
    <phoneticPr fontId="1"/>
  </si>
  <si>
    <t>離職者26人目</t>
    <rPh sb="0" eb="3">
      <t>リショクシャ</t>
    </rPh>
    <rPh sb="5" eb="6">
      <t>ニン</t>
    </rPh>
    <rPh sb="6" eb="7">
      <t>メ</t>
    </rPh>
    <phoneticPr fontId="1"/>
  </si>
  <si>
    <t>離職者27人目</t>
    <rPh sb="0" eb="3">
      <t>リショクシャ</t>
    </rPh>
    <rPh sb="5" eb="6">
      <t>ニン</t>
    </rPh>
    <rPh sb="6" eb="7">
      <t>メ</t>
    </rPh>
    <phoneticPr fontId="1"/>
  </si>
  <si>
    <t>離職者28人目</t>
    <rPh sb="0" eb="3">
      <t>リショクシャ</t>
    </rPh>
    <rPh sb="5" eb="6">
      <t>ニン</t>
    </rPh>
    <rPh sb="6" eb="7">
      <t>メ</t>
    </rPh>
    <phoneticPr fontId="1"/>
  </si>
  <si>
    <t>離職者29人目</t>
    <rPh sb="0" eb="3">
      <t>リショクシャ</t>
    </rPh>
    <rPh sb="5" eb="6">
      <t>ニン</t>
    </rPh>
    <rPh sb="6" eb="7">
      <t>メ</t>
    </rPh>
    <phoneticPr fontId="1"/>
  </si>
  <si>
    <t>離職者30人目</t>
    <rPh sb="0" eb="3">
      <t>リショクシャ</t>
    </rPh>
    <rPh sb="5" eb="6">
      <t>ニン</t>
    </rPh>
    <rPh sb="6" eb="7">
      <t>メ</t>
    </rPh>
    <phoneticPr fontId="1"/>
  </si>
  <si>
    <t>サービス提供責任者</t>
    <rPh sb="4" eb="6">
      <t>テイキョウ</t>
    </rPh>
    <rPh sb="6" eb="9">
      <t>セキニンシャ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</si>
  <si>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</si>
  <si>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</si>
  <si>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</si>
  <si>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ケアマネジャー</t>
    <phoneticPr fontId="1"/>
  </si>
  <si>
    <t>大いに不足</t>
    <rPh sb="0" eb="1">
      <t>オオ</t>
    </rPh>
    <rPh sb="3" eb="5">
      <t>フソク</t>
    </rPh>
    <phoneticPr fontId="1"/>
  </si>
  <si>
    <t>不足</t>
    <rPh sb="0" eb="2">
      <t>フソク</t>
    </rPh>
    <phoneticPr fontId="1"/>
  </si>
  <si>
    <t>やや不足</t>
    <rPh sb="2" eb="4">
      <t>フソク</t>
    </rPh>
    <phoneticPr fontId="1"/>
  </si>
  <si>
    <t>適当</t>
    <rPh sb="0" eb="2">
      <t>テキトウ</t>
    </rPh>
    <phoneticPr fontId="1"/>
  </si>
  <si>
    <t>過剰</t>
    <rPh sb="0" eb="2">
      <t>カジョウ</t>
    </rPh>
    <phoneticPr fontId="1"/>
  </si>
  <si>
    <t>採用が困難（募集しても人が集まらない等）</t>
    <rPh sb="0" eb="2">
      <t>サイヨウ</t>
    </rPh>
    <rPh sb="3" eb="5">
      <t>コンナン</t>
    </rPh>
    <rPh sb="6" eb="8">
      <t>ボシュウ</t>
    </rPh>
    <rPh sb="11" eb="12">
      <t>ヒト</t>
    </rPh>
    <rPh sb="13" eb="14">
      <t>アツ</t>
    </rPh>
    <rPh sb="18" eb="19">
      <t>トウ</t>
    </rPh>
    <phoneticPr fontId="1"/>
  </si>
  <si>
    <t>離職率が高い（辞めてしまう人が多い）</t>
    <rPh sb="0" eb="3">
      <t>リショクリツ</t>
    </rPh>
    <rPh sb="4" eb="5">
      <t>タカ</t>
    </rPh>
    <rPh sb="7" eb="8">
      <t>ヤ</t>
    </rPh>
    <rPh sb="13" eb="14">
      <t>ヒト</t>
    </rPh>
    <rPh sb="15" eb="16">
      <t>オオ</t>
    </rPh>
    <phoneticPr fontId="1"/>
  </si>
  <si>
    <t>事業を拡大して人が足らない</t>
    <rPh sb="0" eb="2">
      <t>ジギョウ</t>
    </rPh>
    <rPh sb="3" eb="5">
      <t>カクダイ</t>
    </rPh>
    <rPh sb="7" eb="8">
      <t>ヒト</t>
    </rPh>
    <rPh sb="9" eb="10">
      <t>タ</t>
    </rPh>
    <phoneticPr fontId="1"/>
  </si>
  <si>
    <t>その他</t>
    <rPh sb="2" eb="3">
      <t>タ</t>
    </rPh>
    <phoneticPr fontId="1"/>
  </si>
  <si>
    <t>他業種に比べ賃金水準が低い</t>
    <rPh sb="0" eb="1">
      <t>タ</t>
    </rPh>
    <rPh sb="1" eb="3">
      <t>ギョウシュ</t>
    </rPh>
    <rPh sb="4" eb="5">
      <t>クラ</t>
    </rPh>
    <rPh sb="6" eb="8">
      <t>チンギン</t>
    </rPh>
    <rPh sb="8" eb="10">
      <t>スイジュン</t>
    </rPh>
    <rPh sb="11" eb="12">
      <t>ヒク</t>
    </rPh>
    <phoneticPr fontId="1"/>
  </si>
  <si>
    <t>資格や技術を持った人材が地域に不足している</t>
    <rPh sb="0" eb="2">
      <t>シカク</t>
    </rPh>
    <rPh sb="3" eb="5">
      <t>ギジュツ</t>
    </rPh>
    <rPh sb="6" eb="7">
      <t>モ</t>
    </rPh>
    <rPh sb="9" eb="11">
      <t>ジンザイ</t>
    </rPh>
    <rPh sb="12" eb="14">
      <t>チイキ</t>
    </rPh>
    <rPh sb="15" eb="17">
      <t>フソク</t>
    </rPh>
    <phoneticPr fontId="1"/>
  </si>
  <si>
    <t>同業他社との人材獲得競争が厳しい</t>
    <rPh sb="0" eb="2">
      <t>ドウギョウ</t>
    </rPh>
    <rPh sb="2" eb="4">
      <t>タシャ</t>
    </rPh>
    <rPh sb="6" eb="8">
      <t>ジンザイ</t>
    </rPh>
    <rPh sb="8" eb="10">
      <t>カクトク</t>
    </rPh>
    <rPh sb="10" eb="12">
      <t>キョウソウ</t>
    </rPh>
    <rPh sb="13" eb="14">
      <t>キビ</t>
    </rPh>
    <phoneticPr fontId="1"/>
  </si>
  <si>
    <t>仕事がきつい（身体的・精神的）というイメージがある</t>
    <rPh sb="0" eb="2">
      <t>シゴト</t>
    </rPh>
    <rPh sb="7" eb="10">
      <t>シンタイテキ</t>
    </rPh>
    <rPh sb="11" eb="14">
      <t>セイシンテキ</t>
    </rPh>
    <phoneticPr fontId="1"/>
  </si>
  <si>
    <t>雇用が不安定というイメージがある</t>
    <rPh sb="0" eb="2">
      <t>コヨウ</t>
    </rPh>
    <rPh sb="3" eb="6">
      <t>フアンテイ</t>
    </rPh>
    <phoneticPr fontId="1"/>
  </si>
  <si>
    <t>社会的評価が低いというイメージがある</t>
    <rPh sb="0" eb="3">
      <t>シャカイテキ</t>
    </rPh>
    <rPh sb="3" eb="5">
      <t>ヒョウカ</t>
    </rPh>
    <rPh sb="6" eb="7">
      <t>ヒク</t>
    </rPh>
    <phoneticPr fontId="1"/>
  </si>
  <si>
    <t>勤務時間が長い</t>
    <rPh sb="0" eb="2">
      <t>キンム</t>
    </rPh>
    <rPh sb="2" eb="4">
      <t>ジカン</t>
    </rPh>
    <rPh sb="5" eb="6">
      <t>ナガ</t>
    </rPh>
    <phoneticPr fontId="1"/>
  </si>
  <si>
    <t>キャリアアップの機会が不十分</t>
    <rPh sb="8" eb="10">
      <t>キカイ</t>
    </rPh>
    <rPh sb="11" eb="14">
      <t>フジュウブン</t>
    </rPh>
    <phoneticPr fontId="1"/>
  </si>
  <si>
    <t>職場の人間関係</t>
    <rPh sb="0" eb="2">
      <t>ショクバ</t>
    </rPh>
    <rPh sb="3" eb="5">
      <t>ニンゲン</t>
    </rPh>
    <rPh sb="5" eb="7">
      <t>カンケイ</t>
    </rPh>
    <phoneticPr fontId="1"/>
  </si>
  <si>
    <t>休暇が取りにくい</t>
    <rPh sb="0" eb="2">
      <t>キュウカ</t>
    </rPh>
    <rPh sb="3" eb="4">
      <t>ト</t>
    </rPh>
    <phoneticPr fontId="1"/>
  </si>
  <si>
    <t>社会的評価が低いと感じる</t>
    <rPh sb="0" eb="3">
      <t>シャカイテキ</t>
    </rPh>
    <rPh sb="3" eb="5">
      <t>ヒョウカ</t>
    </rPh>
    <rPh sb="6" eb="7">
      <t>ヒク</t>
    </rPh>
    <rPh sb="9" eb="10">
      <t>カン</t>
    </rPh>
    <phoneticPr fontId="1"/>
  </si>
  <si>
    <t>利用者やその家族との人間関係</t>
    <rPh sb="0" eb="3">
      <t>リヨウシャ</t>
    </rPh>
    <rPh sb="6" eb="8">
      <t>カゾク</t>
    </rPh>
    <rPh sb="10" eb="12">
      <t>ニンゲン</t>
    </rPh>
    <rPh sb="12" eb="14">
      <t>カンケイ</t>
    </rPh>
    <phoneticPr fontId="1"/>
  </si>
  <si>
    <t>賃金が低い(業務量と見合わない)</t>
    <rPh sb="0" eb="2">
      <t>チンギン</t>
    </rPh>
    <rPh sb="3" eb="4">
      <t>ヒク</t>
    </rPh>
    <rPh sb="6" eb="9">
      <t>ギョウムリョウ</t>
    </rPh>
    <rPh sb="10" eb="12">
      <t>ミア</t>
    </rPh>
    <phoneticPr fontId="1"/>
  </si>
  <si>
    <t>仕事がきつい(身体的・精神的)</t>
    <rPh sb="0" eb="2">
      <t>シゴト</t>
    </rPh>
    <rPh sb="7" eb="10">
      <t>シンタイテキ</t>
    </rPh>
    <rPh sb="11" eb="14">
      <t>セイシンテキ</t>
    </rPh>
    <phoneticPr fontId="1"/>
  </si>
  <si>
    <t>身内のケア(介護・看護・育児等)</t>
    <rPh sb="0" eb="2">
      <t>ミウチ</t>
    </rPh>
    <rPh sb="6" eb="8">
      <t>カイゴ</t>
    </rPh>
    <rPh sb="9" eb="11">
      <t>カンゴ</t>
    </rPh>
    <rPh sb="12" eb="14">
      <t>イクジ</t>
    </rPh>
    <rPh sb="14" eb="15">
      <t>トウ</t>
    </rPh>
    <phoneticPr fontId="1"/>
  </si>
  <si>
    <t>生活相談員</t>
    <rPh sb="0" eb="2">
      <t>セイカツ</t>
    </rPh>
    <rPh sb="2" eb="4">
      <t>ソウダン</t>
    </rPh>
    <rPh sb="4" eb="5">
      <t>イン</t>
    </rPh>
    <phoneticPr fontId="1"/>
  </si>
  <si>
    <t>貴事業所における介護職員の過不足について、お伺いします。</t>
    <rPh sb="0" eb="1">
      <t>キ</t>
    </rPh>
    <rPh sb="1" eb="4">
      <t>ジギョウショ</t>
    </rPh>
    <rPh sb="8" eb="10">
      <t>カイゴ</t>
    </rPh>
    <rPh sb="10" eb="12">
      <t>ショクイン</t>
    </rPh>
    <rPh sb="13" eb="16">
      <t>カブソク</t>
    </rPh>
    <rPh sb="22" eb="23">
      <t>ウカガ</t>
    </rPh>
    <phoneticPr fontId="1"/>
  </si>
  <si>
    <t>定年や高齢になったため</t>
    <rPh sb="0" eb="2">
      <t>テイネン</t>
    </rPh>
    <rPh sb="3" eb="5">
      <t>コウレイ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</si>
  <si>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</si>
  <si>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</si>
  <si>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確認（自動計算）</t>
    <rPh sb="0" eb="2">
      <t>カクニン</t>
    </rPh>
    <rPh sb="3" eb="5">
      <t>ジドウ</t>
    </rPh>
    <rPh sb="5" eb="7">
      <t>ケイサン</t>
    </rPh>
    <phoneticPr fontId="1"/>
  </si>
  <si>
    <t xml:space="preserve">（２）
</t>
    <phoneticPr fontId="1"/>
  </si>
  <si>
    <t xml:space="preserve">（３）
</t>
    <phoneticPr fontId="1"/>
  </si>
  <si>
    <t xml:space="preserve">（４）
</t>
    <phoneticPr fontId="1"/>
  </si>
  <si>
    <t>問１（１）</t>
    <rPh sb="0" eb="1">
      <t>トイ</t>
    </rPh>
    <phoneticPr fontId="1"/>
  </si>
  <si>
    <t>問１（２）</t>
    <rPh sb="0" eb="1">
      <t>トイ</t>
    </rPh>
    <phoneticPr fontId="1"/>
  </si>
  <si>
    <t>問１（３）正規職員</t>
    <rPh sb="0" eb="1">
      <t>トイ</t>
    </rPh>
    <rPh sb="5" eb="7">
      <t>セイキ</t>
    </rPh>
    <rPh sb="7" eb="9">
      <t>ショクイン</t>
    </rPh>
    <phoneticPr fontId="1"/>
  </si>
  <si>
    <t>問１（３）非正規職員</t>
    <rPh sb="0" eb="1">
      <t>トイ</t>
    </rPh>
    <rPh sb="5" eb="6">
      <t>ヒ</t>
    </rPh>
    <rPh sb="6" eb="8">
      <t>セイキ</t>
    </rPh>
    <rPh sb="8" eb="10">
      <t>ショクイン</t>
    </rPh>
    <phoneticPr fontId="1"/>
  </si>
  <si>
    <t>問１（４）</t>
    <rPh sb="0" eb="1">
      <t>トイ</t>
    </rPh>
    <phoneticPr fontId="1"/>
  </si>
  <si>
    <t>問２（１）採用者数</t>
    <rPh sb="0" eb="1">
      <t>トイ</t>
    </rPh>
    <rPh sb="5" eb="8">
      <t>サイヨウシャ</t>
    </rPh>
    <rPh sb="8" eb="9">
      <t>スウ</t>
    </rPh>
    <phoneticPr fontId="1"/>
  </si>
  <si>
    <t>問３（１）</t>
    <rPh sb="0" eb="1">
      <t>トイ</t>
    </rPh>
    <phoneticPr fontId="1"/>
  </si>
  <si>
    <t>問３（２）１</t>
    <rPh sb="0" eb="1">
      <t>トイ</t>
    </rPh>
    <phoneticPr fontId="1"/>
  </si>
  <si>
    <t>問３（２）２</t>
    <rPh sb="0" eb="1">
      <t>トイ</t>
    </rPh>
    <phoneticPr fontId="1"/>
  </si>
  <si>
    <t>問３（２）３</t>
    <rPh sb="0" eb="1">
      <t>トイ</t>
    </rPh>
    <phoneticPr fontId="1"/>
  </si>
  <si>
    <t>問３（２）４</t>
    <rPh sb="0" eb="1">
      <t>トイ</t>
    </rPh>
    <phoneticPr fontId="1"/>
  </si>
  <si>
    <t>問３（２）４内容</t>
    <rPh sb="0" eb="1">
      <t>トイ</t>
    </rPh>
    <rPh sb="6" eb="8">
      <t>ナイヨウ</t>
    </rPh>
    <phoneticPr fontId="1"/>
  </si>
  <si>
    <t>問３（３）１</t>
    <rPh sb="0" eb="1">
      <t>トイ</t>
    </rPh>
    <phoneticPr fontId="1"/>
  </si>
  <si>
    <t>問３（３）２</t>
    <rPh sb="0" eb="1">
      <t>トイ</t>
    </rPh>
    <phoneticPr fontId="1"/>
  </si>
  <si>
    <t>問３（３）３</t>
    <rPh sb="0" eb="1">
      <t>トイ</t>
    </rPh>
    <phoneticPr fontId="1"/>
  </si>
  <si>
    <t>問３（３）４</t>
    <rPh sb="0" eb="1">
      <t>トイ</t>
    </rPh>
    <phoneticPr fontId="1"/>
  </si>
  <si>
    <t>問３（３）５</t>
    <rPh sb="0" eb="1">
      <t>トイ</t>
    </rPh>
    <phoneticPr fontId="1"/>
  </si>
  <si>
    <t>問３（３）６</t>
    <rPh sb="0" eb="1">
      <t>トイ</t>
    </rPh>
    <phoneticPr fontId="1"/>
  </si>
  <si>
    <t>問３（３）７</t>
    <rPh sb="0" eb="1">
      <t>トイ</t>
    </rPh>
    <phoneticPr fontId="1"/>
  </si>
  <si>
    <t>問３（４）１</t>
    <rPh sb="0" eb="1">
      <t>トイ</t>
    </rPh>
    <phoneticPr fontId="1"/>
  </si>
  <si>
    <t>問３（４）２</t>
    <rPh sb="0" eb="1">
      <t>トイ</t>
    </rPh>
    <phoneticPr fontId="1"/>
  </si>
  <si>
    <t>問３（４）３</t>
    <rPh sb="0" eb="1">
      <t>トイ</t>
    </rPh>
    <phoneticPr fontId="1"/>
  </si>
  <si>
    <t>問３（４）４</t>
    <rPh sb="0" eb="1">
      <t>トイ</t>
    </rPh>
    <phoneticPr fontId="1"/>
  </si>
  <si>
    <t>問３（４）５</t>
    <rPh sb="0" eb="1">
      <t>トイ</t>
    </rPh>
    <phoneticPr fontId="1"/>
  </si>
  <si>
    <t>問３（４）６</t>
    <rPh sb="0" eb="1">
      <t>トイ</t>
    </rPh>
    <phoneticPr fontId="1"/>
  </si>
  <si>
    <t>問３（４）７</t>
    <rPh sb="0" eb="1">
      <t>トイ</t>
    </rPh>
    <phoneticPr fontId="1"/>
  </si>
  <si>
    <t>問３（４）８</t>
    <rPh sb="0" eb="1">
      <t>トイ</t>
    </rPh>
    <phoneticPr fontId="1"/>
  </si>
  <si>
    <t>問３（４）９</t>
    <rPh sb="0" eb="1">
      <t>トイ</t>
    </rPh>
    <phoneticPr fontId="1"/>
  </si>
  <si>
    <t>問３（４）10</t>
    <rPh sb="0" eb="1">
      <t>トイ</t>
    </rPh>
    <phoneticPr fontId="1"/>
  </si>
  <si>
    <t>問３（４）11</t>
    <rPh sb="0" eb="1">
      <t>トイ</t>
    </rPh>
    <phoneticPr fontId="1"/>
  </si>
  <si>
    <t>（２）（上ページからの続き）</t>
    <rPh sb="4" eb="5">
      <t>ウエ</t>
    </rPh>
    <rPh sb="11" eb="12">
      <t>ツヅ</t>
    </rPh>
    <phoneticPr fontId="1"/>
  </si>
  <si>
    <t>(※1)</t>
    <phoneticPr fontId="1"/>
  </si>
  <si>
    <t>ここでの「介護職員」とは、直接介護を行う職員を指し、訪問介護員も含みます。資格の有無に限らず、現在主に直接介護を行っている職員が対象です。また、賃金の支払いを受けている方に限ります。（ボランティアの方は含みません）</t>
    <phoneticPr fontId="1"/>
  </si>
  <si>
    <t>(※2)</t>
    <phoneticPr fontId="1"/>
  </si>
  <si>
    <t>「正規職員」とは、期限の定めのない雇用契約による職員、
「非正規職員」とは期限の定めのある有期雇用契約による職員を指します。なお、直接雇用ではない職員（派遣職員など）等は含みません。</t>
    <rPh sb="65" eb="67">
      <t>チョクセツ</t>
    </rPh>
    <rPh sb="67" eb="69">
      <t>コヨウ</t>
    </rPh>
    <rPh sb="73" eb="75">
      <t>ショクイン</t>
    </rPh>
    <rPh sb="76" eb="78">
      <t>ハケン</t>
    </rPh>
    <rPh sb="78" eb="80">
      <t>ショクイン</t>
    </rPh>
    <rPh sb="83" eb="84">
      <t>トウ</t>
    </rPh>
    <rPh sb="85" eb="86">
      <t>フク</t>
    </rPh>
    <phoneticPr fontId="1"/>
  </si>
  <si>
    <t>特になし</t>
    <rPh sb="0" eb="1">
      <t>トク</t>
    </rPh>
    <phoneticPr fontId="1"/>
  </si>
  <si>
    <t>初任者研修以上</t>
    <rPh sb="0" eb="3">
      <t>ショニンシャ</t>
    </rPh>
    <rPh sb="3" eb="5">
      <t>ケンシュウ</t>
    </rPh>
    <rPh sb="5" eb="7">
      <t>イジョウ</t>
    </rPh>
    <phoneticPr fontId="1"/>
  </si>
  <si>
    <t>実務者研修以上</t>
    <rPh sb="0" eb="3">
      <t>ジツムシャ</t>
    </rPh>
    <rPh sb="3" eb="5">
      <t>ケンシュウ</t>
    </rPh>
    <rPh sb="5" eb="7">
      <t>イジョウ</t>
    </rPh>
    <phoneticPr fontId="1"/>
  </si>
  <si>
    <t>介護福祉士以上</t>
    <rPh sb="0" eb="2">
      <t>カイゴ</t>
    </rPh>
    <rPh sb="2" eb="5">
      <t>フクシシ</t>
    </rPh>
    <rPh sb="5" eb="7">
      <t>イジョウ</t>
    </rPh>
    <phoneticPr fontId="1"/>
  </si>
  <si>
    <t>入門的研修以上</t>
    <rPh sb="0" eb="3">
      <t>ニュウモンテキ</t>
    </rPh>
    <rPh sb="3" eb="5">
      <t>ケンシュウ</t>
    </rPh>
    <rPh sb="5" eb="7">
      <t>イジョウ</t>
    </rPh>
    <phoneticPr fontId="1"/>
  </si>
  <si>
    <t>問３（３）７内容</t>
    <rPh sb="0" eb="1">
      <t>トイ</t>
    </rPh>
    <rPh sb="6" eb="8">
      <t>ナイヨウ</t>
    </rPh>
    <phoneticPr fontId="1"/>
  </si>
  <si>
    <t>問３（４）11内容</t>
    <rPh sb="0" eb="1">
      <t>トイ</t>
    </rPh>
    <rPh sb="7" eb="9">
      <t>ナイヨウ</t>
    </rPh>
    <phoneticPr fontId="1"/>
  </si>
  <si>
    <t>サービス種</t>
    <rPh sb="4" eb="5">
      <t>タネ</t>
    </rPh>
    <phoneticPr fontId="1"/>
  </si>
  <si>
    <t>生活援助従事者研修以上</t>
    <rPh sb="0" eb="2">
      <t>セイカツ</t>
    </rPh>
    <rPh sb="2" eb="4">
      <t>エンジョ</t>
    </rPh>
    <rPh sb="4" eb="7">
      <t>ジュウジシャ</t>
    </rPh>
    <rPh sb="7" eb="9">
      <t>ケンシュウ</t>
    </rPh>
    <rPh sb="9" eb="11">
      <t>イジョウ</t>
    </rPh>
    <phoneticPr fontId="1"/>
  </si>
  <si>
    <t>問４</t>
    <rPh sb="0" eb="1">
      <t>トイ</t>
    </rPh>
    <phoneticPr fontId="1"/>
  </si>
  <si>
    <t>いる</t>
    <phoneticPr fontId="1"/>
  </si>
  <si>
    <t>いない</t>
    <phoneticPr fontId="1"/>
  </si>
  <si>
    <t>ＥＰＡ（経済連携協定）による受け入れ</t>
    <rPh sb="4" eb="10">
      <t>ケイザイレンケイキョウテイ</t>
    </rPh>
    <rPh sb="14" eb="15">
      <t>ウ</t>
    </rPh>
    <rPh sb="16" eb="17">
      <t>イ</t>
    </rPh>
    <phoneticPr fontId="1"/>
  </si>
  <si>
    <t>外国人技能実習制度による受け入れ</t>
    <rPh sb="0" eb="3">
      <t>ガイコクジン</t>
    </rPh>
    <rPh sb="3" eb="5">
      <t>ギノウ</t>
    </rPh>
    <rPh sb="5" eb="7">
      <t>ジッシュウ</t>
    </rPh>
    <rPh sb="7" eb="9">
      <t>セイド</t>
    </rPh>
    <rPh sb="12" eb="13">
      <t>ウ</t>
    </rPh>
    <rPh sb="14" eb="15">
      <t>イ</t>
    </rPh>
    <phoneticPr fontId="1"/>
  </si>
  <si>
    <t>「介護」の在留資格取得者</t>
    <rPh sb="1" eb="3">
      <t>カイゴ</t>
    </rPh>
    <rPh sb="5" eb="7">
      <t>ザイリュウ</t>
    </rPh>
    <rPh sb="7" eb="9">
      <t>シカク</t>
    </rPh>
    <rPh sb="9" eb="12">
      <t>シュトクシャ</t>
    </rPh>
    <phoneticPr fontId="1"/>
  </si>
  <si>
    <t>「特定技能１号」の在留資格取得者</t>
    <rPh sb="1" eb="3">
      <t>トクテイ</t>
    </rPh>
    <rPh sb="3" eb="5">
      <t>ギノウ</t>
    </rPh>
    <rPh sb="6" eb="7">
      <t>ゴウ</t>
    </rPh>
    <rPh sb="9" eb="11">
      <t>ザイリュウ</t>
    </rPh>
    <rPh sb="11" eb="13">
      <t>シカク</t>
    </rPh>
    <rPh sb="13" eb="15">
      <t>シュトク</t>
    </rPh>
    <rPh sb="15" eb="16">
      <t>シャ</t>
    </rPh>
    <phoneticPr fontId="1"/>
  </si>
  <si>
    <t>留学生</t>
    <rPh sb="0" eb="3">
      <t>リュウガクセイ</t>
    </rPh>
    <phoneticPr fontId="1"/>
  </si>
  <si>
    <t>その他（永住者、定住者、日本人の配偶者等）</t>
    <rPh sb="2" eb="3">
      <t>ホカ</t>
    </rPh>
    <rPh sb="4" eb="7">
      <t>エイジュウシャ</t>
    </rPh>
    <rPh sb="8" eb="11">
      <t>テイジュウシャ</t>
    </rPh>
    <rPh sb="12" eb="14">
      <t>ニホン</t>
    </rPh>
    <rPh sb="14" eb="15">
      <t>ニン</t>
    </rPh>
    <rPh sb="16" eb="19">
      <t>ハイグウシャ</t>
    </rPh>
    <rPh sb="19" eb="20">
      <t>トウ</t>
    </rPh>
    <phoneticPr fontId="1"/>
  </si>
  <si>
    <t>活用する予定である</t>
    <rPh sb="0" eb="2">
      <t>カツヨウ</t>
    </rPh>
    <rPh sb="4" eb="6">
      <t>ヨテイ</t>
    </rPh>
    <phoneticPr fontId="1"/>
  </si>
  <si>
    <t>活用を検討している</t>
    <rPh sb="0" eb="2">
      <t>カツヨウ</t>
    </rPh>
    <rPh sb="3" eb="5">
      <t>ケントウ</t>
    </rPh>
    <phoneticPr fontId="1"/>
  </si>
  <si>
    <t>関心はあるが検討はしていない</t>
    <rPh sb="0" eb="2">
      <t>カンシン</t>
    </rPh>
    <rPh sb="6" eb="8">
      <t>ケントウ</t>
    </rPh>
    <phoneticPr fontId="1"/>
  </si>
  <si>
    <t>活用する予定はない</t>
    <rPh sb="0" eb="2">
      <t>カツヨウ</t>
    </rPh>
    <rPh sb="4" eb="6">
      <t>ヨテイ</t>
    </rPh>
    <phoneticPr fontId="1"/>
  </si>
  <si>
    <t>育成就労制度による受け入れ（予定）</t>
    <rPh sb="0" eb="2">
      <t>イクセイ</t>
    </rPh>
    <rPh sb="2" eb="4">
      <t>シュウロウ</t>
    </rPh>
    <rPh sb="4" eb="6">
      <t>セイド</t>
    </rPh>
    <rPh sb="9" eb="10">
      <t>ウ</t>
    </rPh>
    <rPh sb="11" eb="12">
      <t>イ</t>
    </rPh>
    <rPh sb="14" eb="16">
      <t>ヨテイ</t>
    </rPh>
    <phoneticPr fontId="1"/>
  </si>
  <si>
    <t>職員の離職防止・定着促進</t>
    <rPh sb="0" eb="2">
      <t>ショクイン</t>
    </rPh>
    <rPh sb="3" eb="7">
      <t>リショクボウシ</t>
    </rPh>
    <rPh sb="8" eb="10">
      <t>テイチャク</t>
    </rPh>
    <rPh sb="10" eb="12">
      <t>ソクシン</t>
    </rPh>
    <phoneticPr fontId="1"/>
  </si>
  <si>
    <t>若手職員の新規採用</t>
    <rPh sb="0" eb="2">
      <t>ワカテ</t>
    </rPh>
    <rPh sb="2" eb="4">
      <t>ショクイン</t>
    </rPh>
    <rPh sb="5" eb="9">
      <t>シンキサイヨウ</t>
    </rPh>
    <phoneticPr fontId="1"/>
  </si>
  <si>
    <t>高齢者（アクティブシニア層）の活用</t>
    <rPh sb="0" eb="3">
      <t>コウレイシャ</t>
    </rPh>
    <rPh sb="12" eb="13">
      <t>ソウ</t>
    </rPh>
    <rPh sb="15" eb="17">
      <t>カツヨウ</t>
    </rPh>
    <phoneticPr fontId="1"/>
  </si>
  <si>
    <t>介助助手や未経験者の活用</t>
    <rPh sb="0" eb="2">
      <t>カイジョ</t>
    </rPh>
    <rPh sb="2" eb="4">
      <t>ジョシュ</t>
    </rPh>
    <rPh sb="5" eb="9">
      <t>ミケイケンシャ</t>
    </rPh>
    <rPh sb="10" eb="12">
      <t>カツヨウ</t>
    </rPh>
    <phoneticPr fontId="1"/>
  </si>
  <si>
    <t>外国人労働者の活用</t>
    <rPh sb="0" eb="6">
      <t>ガイコクジンロウドウシャ</t>
    </rPh>
    <rPh sb="7" eb="9">
      <t>カツヨウ</t>
    </rPh>
    <phoneticPr fontId="1"/>
  </si>
  <si>
    <t>介護業界のイメージアップ</t>
    <rPh sb="0" eb="4">
      <t>カイゴギョウカイ</t>
    </rPh>
    <phoneticPr fontId="1"/>
  </si>
  <si>
    <t>若い世代への介護の仕事のＰＲ</t>
    <rPh sb="0" eb="1">
      <t>ワカ</t>
    </rPh>
    <rPh sb="2" eb="4">
      <t>セダイ</t>
    </rPh>
    <rPh sb="6" eb="8">
      <t>カイゴ</t>
    </rPh>
    <rPh sb="9" eb="11">
      <t>シゴト</t>
    </rPh>
    <phoneticPr fontId="1"/>
  </si>
  <si>
    <t>介護ロボットやＩＣＴの導入による職員の負担軽減</t>
    <rPh sb="0" eb="2">
      <t>カイゴ</t>
    </rPh>
    <rPh sb="11" eb="13">
      <t>ドウニュウ</t>
    </rPh>
    <rPh sb="16" eb="18">
      <t>ショクイン</t>
    </rPh>
    <rPh sb="19" eb="21">
      <t>フタン</t>
    </rPh>
    <rPh sb="21" eb="23">
      <t>ケイゲン</t>
    </rPh>
    <phoneticPr fontId="1"/>
  </si>
  <si>
    <t>業務の効率化や生産性向上</t>
    <rPh sb="0" eb="2">
      <t>ギョウム</t>
    </rPh>
    <rPh sb="3" eb="6">
      <t>コウリツカ</t>
    </rPh>
    <rPh sb="7" eb="12">
      <t>セイサンセイコウジョウ</t>
    </rPh>
    <phoneticPr fontId="1"/>
  </si>
  <si>
    <t>問５</t>
    <rPh sb="0" eb="1">
      <t>トイ</t>
    </rPh>
    <phoneticPr fontId="1"/>
  </si>
  <si>
    <t>需要が供給を大きく上回る（待機やお断りをせざるを得ない利用希望者の方が多い）</t>
    <rPh sb="0" eb="2">
      <t>ジュヨウ</t>
    </rPh>
    <rPh sb="3" eb="5">
      <t>キョウキュウ</t>
    </rPh>
    <rPh sb="6" eb="7">
      <t>オオ</t>
    </rPh>
    <rPh sb="9" eb="10">
      <t>ウエ</t>
    </rPh>
    <rPh sb="10" eb="11">
      <t>マワ</t>
    </rPh>
    <rPh sb="13" eb="15">
      <t>タイキ</t>
    </rPh>
    <rPh sb="17" eb="18">
      <t>コトワ</t>
    </rPh>
    <rPh sb="24" eb="25">
      <t>エ</t>
    </rPh>
    <rPh sb="27" eb="29">
      <t>リヨウ</t>
    </rPh>
    <rPh sb="29" eb="32">
      <t>キボウシャ</t>
    </rPh>
    <rPh sb="33" eb="34">
      <t>カタ</t>
    </rPh>
    <rPh sb="35" eb="36">
      <t>オオ</t>
    </rPh>
    <phoneticPr fontId="1"/>
  </si>
  <si>
    <t>需要が供給をやや上回る（待機やお断りをせざるを得ない利用希望者の方がいる）</t>
    <rPh sb="0" eb="2">
      <t>ジュヨウ</t>
    </rPh>
    <rPh sb="3" eb="5">
      <t>キョウキュウ</t>
    </rPh>
    <rPh sb="8" eb="9">
      <t>ウエ</t>
    </rPh>
    <rPh sb="9" eb="10">
      <t>マワ</t>
    </rPh>
    <rPh sb="12" eb="14">
      <t>タイキ</t>
    </rPh>
    <rPh sb="16" eb="17">
      <t>コトワ</t>
    </rPh>
    <rPh sb="23" eb="24">
      <t>エ</t>
    </rPh>
    <rPh sb="26" eb="28">
      <t>リヨウ</t>
    </rPh>
    <rPh sb="28" eb="31">
      <t>キボウシャ</t>
    </rPh>
    <rPh sb="32" eb="33">
      <t>カタ</t>
    </rPh>
    <phoneticPr fontId="1"/>
  </si>
  <si>
    <t>需要が均衡</t>
    <rPh sb="0" eb="2">
      <t>ジュヨウ</t>
    </rPh>
    <rPh sb="3" eb="5">
      <t>キンコウ</t>
    </rPh>
    <phoneticPr fontId="1"/>
  </si>
  <si>
    <t>需要が供給をやや下回る（利用者が事業所の受け入れ可能人数より若干少ない）</t>
    <rPh sb="0" eb="2">
      <t>ジュヨウ</t>
    </rPh>
    <rPh sb="3" eb="5">
      <t>キョウキュウ</t>
    </rPh>
    <rPh sb="8" eb="10">
      <t>シタマワ</t>
    </rPh>
    <rPh sb="12" eb="15">
      <t>リヨウシャ</t>
    </rPh>
    <rPh sb="16" eb="19">
      <t>ジギョウショ</t>
    </rPh>
    <rPh sb="20" eb="21">
      <t>ウ</t>
    </rPh>
    <rPh sb="22" eb="23">
      <t>イ</t>
    </rPh>
    <rPh sb="24" eb="26">
      <t>カノウ</t>
    </rPh>
    <rPh sb="26" eb="28">
      <t>ニンズウ</t>
    </rPh>
    <rPh sb="30" eb="32">
      <t>ジャッカン</t>
    </rPh>
    <rPh sb="32" eb="33">
      <t>スク</t>
    </rPh>
    <phoneticPr fontId="1"/>
  </si>
  <si>
    <t>需要が供給を大きく下回る（利用者が事業所の受け入れ可能人数より少ない）</t>
    <rPh sb="0" eb="2">
      <t>ジュヨウ</t>
    </rPh>
    <rPh sb="3" eb="5">
      <t>キョウキュウ</t>
    </rPh>
    <rPh sb="6" eb="7">
      <t>オオ</t>
    </rPh>
    <rPh sb="9" eb="11">
      <t>シタマワ</t>
    </rPh>
    <rPh sb="13" eb="16">
      <t>リヨウシャ</t>
    </rPh>
    <rPh sb="17" eb="20">
      <t>ジギョウショ</t>
    </rPh>
    <rPh sb="21" eb="22">
      <t>ウ</t>
    </rPh>
    <rPh sb="23" eb="24">
      <t>イ</t>
    </rPh>
    <rPh sb="25" eb="27">
      <t>カノウ</t>
    </rPh>
    <rPh sb="27" eb="29">
      <t>ニンズウ</t>
    </rPh>
    <rPh sb="31" eb="32">
      <t>スク</t>
    </rPh>
    <phoneticPr fontId="1"/>
  </si>
  <si>
    <t>職員との意思疎通が難しい</t>
    <rPh sb="0" eb="2">
      <t>ショクイン</t>
    </rPh>
    <rPh sb="4" eb="8">
      <t>イシソツウ</t>
    </rPh>
    <rPh sb="9" eb="10">
      <t>ムズカ</t>
    </rPh>
    <phoneticPr fontId="1"/>
  </si>
  <si>
    <t>利用者・家族との意思疎通が難しい</t>
    <rPh sb="0" eb="3">
      <t>リヨウシャ</t>
    </rPh>
    <rPh sb="4" eb="6">
      <t>カゾク</t>
    </rPh>
    <rPh sb="8" eb="12">
      <t>イシソツウ</t>
    </rPh>
    <rPh sb="13" eb="14">
      <t>ムズカ</t>
    </rPh>
    <phoneticPr fontId="1"/>
  </si>
  <si>
    <t>介護記録等の書類作成に課題がある</t>
    <rPh sb="0" eb="2">
      <t>カイゴ</t>
    </rPh>
    <rPh sb="2" eb="4">
      <t>キロク</t>
    </rPh>
    <rPh sb="4" eb="5">
      <t>トウ</t>
    </rPh>
    <rPh sb="6" eb="8">
      <t>ショルイ</t>
    </rPh>
    <rPh sb="8" eb="10">
      <t>サクセイ</t>
    </rPh>
    <rPh sb="11" eb="13">
      <t>カダイ</t>
    </rPh>
    <phoneticPr fontId="1"/>
  </si>
  <si>
    <t>文化や生活習慣等の違いから仕事に支障がある</t>
    <rPh sb="0" eb="2">
      <t>ブンカ</t>
    </rPh>
    <rPh sb="3" eb="7">
      <t>セイカツシュウカン</t>
    </rPh>
    <rPh sb="7" eb="8">
      <t>トウ</t>
    </rPh>
    <rPh sb="9" eb="10">
      <t>チガ</t>
    </rPh>
    <rPh sb="13" eb="15">
      <t>シゴト</t>
    </rPh>
    <rPh sb="16" eb="18">
      <t>シショウ</t>
    </rPh>
    <phoneticPr fontId="1"/>
  </si>
  <si>
    <t>日本語習得や専門技術にかかる研修費用の負担が大きい</t>
    <rPh sb="0" eb="3">
      <t>ニホンゴ</t>
    </rPh>
    <rPh sb="3" eb="5">
      <t>シュウトク</t>
    </rPh>
    <rPh sb="6" eb="8">
      <t>センモン</t>
    </rPh>
    <rPh sb="8" eb="10">
      <t>ギジュツ</t>
    </rPh>
    <rPh sb="14" eb="16">
      <t>ケンシュウ</t>
    </rPh>
    <rPh sb="16" eb="18">
      <t>ヒヨウ</t>
    </rPh>
    <rPh sb="19" eb="21">
      <t>フタン</t>
    </rPh>
    <rPh sb="22" eb="23">
      <t>オオ</t>
    </rPh>
    <phoneticPr fontId="1"/>
  </si>
  <si>
    <t>ＯＪＴ（職場内研修）を担当する職員の負担が大きい</t>
    <rPh sb="4" eb="6">
      <t>ショクバ</t>
    </rPh>
    <rPh sb="6" eb="7">
      <t>ナイ</t>
    </rPh>
    <rPh sb="7" eb="9">
      <t>ケンシュウ</t>
    </rPh>
    <rPh sb="11" eb="13">
      <t>タントウ</t>
    </rPh>
    <rPh sb="15" eb="17">
      <t>ショクイン</t>
    </rPh>
    <rPh sb="18" eb="20">
      <t>フタン</t>
    </rPh>
    <rPh sb="21" eb="22">
      <t>オオ</t>
    </rPh>
    <phoneticPr fontId="1"/>
  </si>
  <si>
    <t>住宅確保や福利厚生面などの費用負担がかかる</t>
    <rPh sb="0" eb="2">
      <t>ジュウタク</t>
    </rPh>
    <rPh sb="2" eb="4">
      <t>カクホ</t>
    </rPh>
    <rPh sb="5" eb="7">
      <t>フクリ</t>
    </rPh>
    <rPh sb="7" eb="9">
      <t>コウセイ</t>
    </rPh>
    <rPh sb="9" eb="10">
      <t>メン</t>
    </rPh>
    <rPh sb="13" eb="15">
      <t>ヒヨウ</t>
    </rPh>
    <rPh sb="15" eb="17">
      <t>フタン</t>
    </rPh>
    <phoneticPr fontId="1"/>
  </si>
  <si>
    <t>長期的な雇用の面で不安がある</t>
    <rPh sb="0" eb="3">
      <t>チョウキテキ</t>
    </rPh>
    <rPh sb="4" eb="6">
      <t>コヨウ</t>
    </rPh>
    <rPh sb="7" eb="8">
      <t>メン</t>
    </rPh>
    <rPh sb="9" eb="11">
      <t>フアン</t>
    </rPh>
    <phoneticPr fontId="1"/>
  </si>
  <si>
    <t>様々な手続きがあるため、実際の採用までに時間がかかる</t>
    <rPh sb="0" eb="2">
      <t>サマザマ</t>
    </rPh>
    <rPh sb="3" eb="5">
      <t>テツヅ</t>
    </rPh>
    <rPh sb="12" eb="14">
      <t>ジッサイ</t>
    </rPh>
    <rPh sb="15" eb="17">
      <t>サイヨウ</t>
    </rPh>
    <rPh sb="20" eb="22">
      <t>ジカン</t>
    </rPh>
    <phoneticPr fontId="1"/>
  </si>
  <si>
    <t>受け入れ制度が複雑で分かりにくい</t>
    <rPh sb="0" eb="1">
      <t>ウ</t>
    </rPh>
    <rPh sb="2" eb="3">
      <t>イ</t>
    </rPh>
    <rPh sb="4" eb="6">
      <t>セイド</t>
    </rPh>
    <rPh sb="7" eb="9">
      <t>フクザツ</t>
    </rPh>
    <rPh sb="10" eb="11">
      <t>ワ</t>
    </rPh>
    <phoneticPr fontId="1"/>
  </si>
  <si>
    <t>令和６年度　横須賀市介護事業所アンケート調査</t>
    <rPh sb="0" eb="2">
      <t>レイワ</t>
    </rPh>
    <rPh sb="3" eb="5">
      <t>ネンド</t>
    </rPh>
    <rPh sb="6" eb="10">
      <t>ヨコスカシ</t>
    </rPh>
    <rPh sb="10" eb="12">
      <t>カイゴ</t>
    </rPh>
    <rPh sb="12" eb="15">
      <t>ジギョウショ</t>
    </rPh>
    <rPh sb="20" eb="22">
      <t>チョウサ</t>
    </rPh>
    <phoneticPr fontId="1"/>
  </si>
  <si>
    <t>令和６年（2024年）10月１日時点の状況について、ご回答ください。</t>
    <rPh sb="0" eb="2">
      <t>レイワ</t>
    </rPh>
    <rPh sb="3" eb="4">
      <t>ネン</t>
    </rPh>
    <rPh sb="9" eb="10">
      <t>ネン</t>
    </rPh>
    <rPh sb="13" eb="14">
      <t>ガツ</t>
    </rPh>
    <rPh sb="15" eb="16">
      <t>ニチ</t>
    </rPh>
    <rPh sb="16" eb="18">
      <t>ジテン</t>
    </rPh>
    <rPh sb="19" eb="21">
      <t>ジョウキョウ</t>
    </rPh>
    <rPh sb="27" eb="29">
      <t>カイトウ</t>
    </rPh>
    <phoneticPr fontId="1"/>
  </si>
  <si>
    <t>　　　　　　選択するのは３つまでです。</t>
    <rPh sb="6" eb="8">
      <t>センタク</t>
    </rPh>
    <phoneticPr fontId="1"/>
  </si>
  <si>
    <t>【注】４つ以上選択しています。</t>
    <rPh sb="1" eb="2">
      <t>チュウ</t>
    </rPh>
    <rPh sb="5" eb="7">
      <t>イジョウ</t>
    </rPh>
    <rPh sb="7" eb="9">
      <t>センタク</t>
    </rPh>
    <phoneticPr fontId="1"/>
  </si>
  <si>
    <t>【注】２つ以上選択しています。１つお選びください。</t>
    <rPh sb="1" eb="2">
      <t>チュウ</t>
    </rPh>
    <rPh sb="5" eb="7">
      <t>イジョウ</t>
    </rPh>
    <rPh sb="7" eb="9">
      <t>センタク</t>
    </rPh>
    <rPh sb="18" eb="19">
      <t>エラ</t>
    </rPh>
    <phoneticPr fontId="1"/>
  </si>
  <si>
    <t>※あと２つ選べます（必須ではありません）</t>
    <rPh sb="5" eb="6">
      <t>エラ</t>
    </rPh>
    <rPh sb="10" eb="12">
      <t>ヒッス</t>
    </rPh>
    <phoneticPr fontId="1"/>
  </si>
  <si>
    <t>※あと１つ選べます（必須ではありません）</t>
    <rPh sb="5" eb="6">
      <t>エラ</t>
    </rPh>
    <rPh sb="10" eb="12">
      <t>ヒッス</t>
    </rPh>
    <phoneticPr fontId="1"/>
  </si>
  <si>
    <t>※あてはまる番号全てに〇ができます</t>
  </si>
  <si>
    <t>※２つ以上選択しています。１つお選びください。</t>
    <rPh sb="3" eb="5">
      <t>イジョウ</t>
    </rPh>
    <rPh sb="5" eb="7">
      <t>センタク</t>
    </rPh>
    <rPh sb="16" eb="17">
      <t>エラ</t>
    </rPh>
    <phoneticPr fontId="1"/>
  </si>
  <si>
    <t>※あてはまる番号全てに〇がつけられます</t>
    <rPh sb="6" eb="8">
      <t>バンゴウ</t>
    </rPh>
    <rPh sb="8" eb="9">
      <t>スベ</t>
    </rPh>
    <phoneticPr fontId="1"/>
  </si>
  <si>
    <t>※あてはまる番号全てに〇がつけられます</t>
    <phoneticPr fontId="1"/>
  </si>
  <si>
    <t>※問３へお進みください。</t>
    <rPh sb="1" eb="2">
      <t>トイ</t>
    </rPh>
    <rPh sb="5" eb="6">
      <t>スス</t>
    </rPh>
    <phoneticPr fontId="1"/>
  </si>
  <si>
    <r>
      <t>※</t>
    </r>
    <r>
      <rPr>
        <sz val="11"/>
        <color rgb="FFFF0000"/>
        <rFont val="BIZ UDゴシック"/>
        <family val="3"/>
        <charset val="128"/>
      </rPr>
      <t>回答が必須で、未入力となっている回答欄は黄色</t>
    </r>
    <r>
      <rPr>
        <sz val="11"/>
        <color theme="1"/>
        <rFont val="BIZ UDゴシック"/>
        <family val="3"/>
        <charset val="128"/>
      </rPr>
      <t>になっています。入力後、黄色の回答欄が残っていないかお確かめください。また、</t>
    </r>
    <r>
      <rPr>
        <sz val="11"/>
        <color rgb="FFFF0000"/>
        <rFont val="BIZ UDゴシック"/>
        <family val="3"/>
        <charset val="128"/>
      </rPr>
      <t>回答が不要の場合、回答欄が灰色</t>
    </r>
    <r>
      <rPr>
        <sz val="11"/>
        <color theme="1"/>
        <rFont val="BIZ UDゴシック"/>
        <family val="3"/>
        <charset val="128"/>
      </rPr>
      <t>になります。次の問いにお進みください。（回答結果によって色が変わります。上の問いから順番にご回答ください）
※入力したのに黄色が残ってしまっている場合、スクロールすると消える場合があります。また、もし黄色が消えなくても、未入力でなければ問題ありません。</t>
    </r>
    <rPh sb="1" eb="3">
      <t>カイトウ</t>
    </rPh>
    <rPh sb="4" eb="6">
      <t>ヒッス</t>
    </rPh>
    <rPh sb="8" eb="11">
      <t>ミニュウリョク</t>
    </rPh>
    <rPh sb="17" eb="19">
      <t>カイトウ</t>
    </rPh>
    <rPh sb="19" eb="20">
      <t>ラン</t>
    </rPh>
    <rPh sb="21" eb="23">
      <t>キイロ</t>
    </rPh>
    <rPh sb="31" eb="34">
      <t>ニュウリョクゴ</t>
    </rPh>
    <rPh sb="35" eb="37">
      <t>キイロ</t>
    </rPh>
    <rPh sb="38" eb="40">
      <t>カイトウ</t>
    </rPh>
    <rPh sb="40" eb="41">
      <t>ラン</t>
    </rPh>
    <rPh sb="42" eb="43">
      <t>ノコ</t>
    </rPh>
    <rPh sb="50" eb="51">
      <t>タシ</t>
    </rPh>
    <rPh sb="61" eb="63">
      <t>カイトウ</t>
    </rPh>
    <rPh sb="64" eb="66">
      <t>フヨウ</t>
    </rPh>
    <rPh sb="67" eb="69">
      <t>バアイ</t>
    </rPh>
    <rPh sb="70" eb="72">
      <t>カイトウ</t>
    </rPh>
    <rPh sb="72" eb="73">
      <t>ラン</t>
    </rPh>
    <rPh sb="74" eb="76">
      <t>ハイイロ</t>
    </rPh>
    <rPh sb="82" eb="83">
      <t>ツギ</t>
    </rPh>
    <rPh sb="84" eb="85">
      <t>ト</t>
    </rPh>
    <rPh sb="88" eb="89">
      <t>スス</t>
    </rPh>
    <rPh sb="96" eb="98">
      <t>カイトウ</t>
    </rPh>
    <rPh sb="98" eb="100">
      <t>ケッカ</t>
    </rPh>
    <rPh sb="104" eb="105">
      <t>イロ</t>
    </rPh>
    <rPh sb="106" eb="107">
      <t>カ</t>
    </rPh>
    <rPh sb="112" eb="113">
      <t>ウエ</t>
    </rPh>
    <rPh sb="114" eb="115">
      <t>ト</t>
    </rPh>
    <rPh sb="118" eb="120">
      <t>ジュンバン</t>
    </rPh>
    <rPh sb="122" eb="124">
      <t>カイトウ</t>
    </rPh>
    <rPh sb="131" eb="133">
      <t>ニュウリョク</t>
    </rPh>
    <rPh sb="137" eb="139">
      <t>キイロ</t>
    </rPh>
    <rPh sb="140" eb="141">
      <t>ノコ</t>
    </rPh>
    <rPh sb="149" eb="151">
      <t>バアイ</t>
    </rPh>
    <rPh sb="160" eb="161">
      <t>キ</t>
    </rPh>
    <rPh sb="163" eb="165">
      <t>バアイ</t>
    </rPh>
    <rPh sb="176" eb="178">
      <t>キイロ</t>
    </rPh>
    <rPh sb="179" eb="180">
      <t>キ</t>
    </rPh>
    <rPh sb="186" eb="189">
      <t>ミニュウリョク</t>
    </rPh>
    <rPh sb="194" eb="196">
      <t>モンダイ</t>
    </rPh>
    <phoneticPr fontId="1"/>
  </si>
  <si>
    <t>問６</t>
    <rPh sb="0" eb="1">
      <t>トイ</t>
    </rPh>
    <phoneticPr fontId="1"/>
  </si>
  <si>
    <t>（１）</t>
    <phoneticPr fontId="1"/>
  </si>
  <si>
    <t>現在、介護の仕事に従事する外国人はいますか。（令和６年10月１日現在）</t>
    <phoneticPr fontId="1"/>
  </si>
  <si>
    <t>外国人人材の活用について、お伺いします。</t>
    <rPh sb="0" eb="2">
      <t>ガイコク</t>
    </rPh>
    <rPh sb="2" eb="3">
      <t>ジン</t>
    </rPh>
    <rPh sb="3" eb="5">
      <t>ジンザイ</t>
    </rPh>
    <rPh sb="6" eb="8">
      <t>カツヨウ</t>
    </rPh>
    <phoneticPr fontId="1"/>
  </si>
  <si>
    <t>（４）</t>
    <phoneticPr fontId="1"/>
  </si>
  <si>
    <t>問６（１）</t>
    <rPh sb="0" eb="1">
      <t>トイ</t>
    </rPh>
    <phoneticPr fontId="1"/>
  </si>
  <si>
    <t>問６（２）</t>
    <rPh sb="0" eb="1">
      <t>トイ</t>
    </rPh>
    <phoneticPr fontId="1"/>
  </si>
  <si>
    <t>問６（３）活用予定</t>
    <rPh sb="0" eb="1">
      <t>トイ</t>
    </rPh>
    <rPh sb="5" eb="7">
      <t>カツヨウ</t>
    </rPh>
    <rPh sb="7" eb="9">
      <t>ヨテイ</t>
    </rPh>
    <phoneticPr fontId="1"/>
  </si>
  <si>
    <t>問６（４）</t>
    <rPh sb="0" eb="1">
      <t>トイ</t>
    </rPh>
    <phoneticPr fontId="1"/>
  </si>
  <si>
    <t>　　採用者数</t>
    <rPh sb="2" eb="5">
      <t>サイヨウシャ</t>
    </rPh>
    <rPh sb="5" eb="6">
      <t>スウ</t>
    </rPh>
    <phoneticPr fontId="1"/>
  </si>
  <si>
    <t>　　離職者数</t>
    <rPh sb="2" eb="5">
      <t>リショクシャ</t>
    </rPh>
    <rPh sb="5" eb="6">
      <t>スウ</t>
    </rPh>
    <phoneticPr fontId="1"/>
  </si>
  <si>
    <t>過去１年間（令和５年10月１日～令和６年９月30日）の介護職員の採用者数をご記入ください。いない場合は０を記入してください。（数字を入力）</t>
    <rPh sb="0" eb="2">
      <t>カコ</t>
    </rPh>
    <rPh sb="3" eb="5">
      <t>ネンカン</t>
    </rPh>
    <rPh sb="6" eb="8">
      <t>レイワ</t>
    </rPh>
    <rPh sb="9" eb="10">
      <t>ネン</t>
    </rPh>
    <rPh sb="12" eb="13">
      <t>ガツ</t>
    </rPh>
    <rPh sb="14" eb="15">
      <t>ニチ</t>
    </rPh>
    <rPh sb="16" eb="18">
      <t>レイワ</t>
    </rPh>
    <rPh sb="19" eb="20">
      <t>ネン</t>
    </rPh>
    <rPh sb="21" eb="22">
      <t>ガツ</t>
    </rPh>
    <rPh sb="24" eb="25">
      <t>ニチ</t>
    </rPh>
    <rPh sb="27" eb="29">
      <t>カイゴ</t>
    </rPh>
    <rPh sb="29" eb="31">
      <t>ショクイン</t>
    </rPh>
    <rPh sb="32" eb="34">
      <t>サイヨウ</t>
    </rPh>
    <rPh sb="34" eb="35">
      <t>シャ</t>
    </rPh>
    <rPh sb="35" eb="36">
      <t>スウ</t>
    </rPh>
    <rPh sb="38" eb="40">
      <t>キニュウ</t>
    </rPh>
    <rPh sb="48" eb="50">
      <t>バアイ</t>
    </rPh>
    <rPh sb="53" eb="55">
      <t>キニュウ</t>
    </rPh>
    <rPh sb="63" eb="65">
      <t>スウジ</t>
    </rPh>
    <rPh sb="66" eb="68">
      <t>ニュウリョク</t>
    </rPh>
    <phoneticPr fontId="1"/>
  </si>
  <si>
    <t>過去１年間（令和５年10月１日～令和６年９月30日）の介護職員の離職者数をご記入ください。いない場合は０を記入してください。（数字を入力）</t>
    <rPh sb="0" eb="2">
      <t>カコ</t>
    </rPh>
    <rPh sb="3" eb="5">
      <t>ネンカン</t>
    </rPh>
    <rPh sb="6" eb="8">
      <t>レイワ</t>
    </rPh>
    <rPh sb="9" eb="10">
      <t>ネン</t>
    </rPh>
    <rPh sb="12" eb="13">
      <t>ガツ</t>
    </rPh>
    <rPh sb="14" eb="15">
      <t>ニチ</t>
    </rPh>
    <rPh sb="16" eb="18">
      <t>レイワ</t>
    </rPh>
    <rPh sb="19" eb="20">
      <t>ネン</t>
    </rPh>
    <rPh sb="21" eb="22">
      <t>ガツ</t>
    </rPh>
    <rPh sb="24" eb="25">
      <t>ニチ</t>
    </rPh>
    <rPh sb="27" eb="29">
      <t>カイゴ</t>
    </rPh>
    <rPh sb="29" eb="31">
      <t>ショクイン</t>
    </rPh>
    <rPh sb="32" eb="35">
      <t>リショクシャ</t>
    </rPh>
    <rPh sb="35" eb="36">
      <t>スウ</t>
    </rPh>
    <rPh sb="38" eb="40">
      <t>キニュウ</t>
    </rPh>
    <rPh sb="48" eb="50">
      <t>バアイ</t>
    </rPh>
    <rPh sb="53" eb="55">
      <t>キニュウ</t>
    </rPh>
    <rPh sb="63" eb="65">
      <t>スウジ</t>
    </rPh>
    <rPh sb="66" eb="68">
      <t>ニュウリョク</t>
    </rPh>
    <phoneticPr fontId="1"/>
  </si>
  <si>
    <t>（４）</t>
    <phoneticPr fontId="1"/>
  </si>
  <si>
    <r>
      <t xml:space="preserve">過不足の状況はどうですか。
</t>
    </r>
    <r>
      <rPr>
        <sz val="10.5"/>
        <color theme="1"/>
        <rFont val="BIZ UDゴシック"/>
        <family val="3"/>
        <charset val="128"/>
      </rPr>
      <t>※ここでの不足とは、「指定基準は満たしているが、有休がとりにくい」等の状況を指します。</t>
    </r>
    <rPh sb="0" eb="3">
      <t>カブソク</t>
    </rPh>
    <rPh sb="4" eb="6">
      <t>ジョウキョウ</t>
    </rPh>
    <rPh sb="19" eb="21">
      <t>フソク</t>
    </rPh>
    <rPh sb="25" eb="27">
      <t>シテイ</t>
    </rPh>
    <rPh sb="27" eb="29">
      <t>キジュン</t>
    </rPh>
    <rPh sb="30" eb="31">
      <t>ミ</t>
    </rPh>
    <rPh sb="38" eb="40">
      <t>ユウキュウ</t>
    </rPh>
    <rPh sb="47" eb="48">
      <t>トウ</t>
    </rPh>
    <rPh sb="49" eb="51">
      <t>ジョウキョウ</t>
    </rPh>
    <rPh sb="52" eb="53">
      <t>サ</t>
    </rPh>
    <phoneticPr fontId="1"/>
  </si>
  <si>
    <t>【注】２つ選択しています。１つお選びください。</t>
    <phoneticPr fontId="1"/>
  </si>
  <si>
    <t>（５）</t>
    <phoneticPr fontId="1"/>
  </si>
  <si>
    <t>どのような形態での受け入れを考えていますか。あてはまるものすべてに○をつけてください。</t>
    <phoneticPr fontId="1"/>
  </si>
  <si>
    <t>外国人従業員の「受け入れの形態」はどれですか。あてはまるものすべてに〇をつけてください。</t>
    <rPh sb="0" eb="3">
      <t>ガイコクジン</t>
    </rPh>
    <rPh sb="3" eb="6">
      <t>ジュウギョウイン</t>
    </rPh>
    <rPh sb="8" eb="9">
      <t>ウ</t>
    </rPh>
    <rPh sb="10" eb="11">
      <t>イ</t>
    </rPh>
    <rPh sb="13" eb="15">
      <t>ケイタイ</t>
    </rPh>
    <phoneticPr fontId="1"/>
  </si>
  <si>
    <t>テスト１</t>
    <phoneticPr fontId="1"/>
  </si>
  <si>
    <t>テスト２</t>
    <phoneticPr fontId="1"/>
  </si>
  <si>
    <t>テスト３</t>
  </si>
  <si>
    <t>テスト４</t>
  </si>
  <si>
    <t>※この問いは、開設から1年以上経過しており、介護職員の所属する事業所のみを対象としています。開設から１年未満の事業所は、問３へお進みください。</t>
    <rPh sb="3" eb="4">
      <t>ト</t>
    </rPh>
    <rPh sb="7" eb="9">
      <t>カイセツ</t>
    </rPh>
    <rPh sb="12" eb="15">
      <t>ネンイジョウ</t>
    </rPh>
    <rPh sb="15" eb="17">
      <t>ケイカ</t>
    </rPh>
    <rPh sb="22" eb="24">
      <t>カイゴ</t>
    </rPh>
    <rPh sb="24" eb="26">
      <t>ショクイン</t>
    </rPh>
    <rPh sb="27" eb="29">
      <t>ショゾク</t>
    </rPh>
    <rPh sb="31" eb="34">
      <t>ジギョウショ</t>
    </rPh>
    <rPh sb="37" eb="39">
      <t>タイショウ</t>
    </rPh>
    <rPh sb="46" eb="48">
      <t>カイセツ</t>
    </rPh>
    <rPh sb="51" eb="52">
      <t>ネン</t>
    </rPh>
    <rPh sb="52" eb="54">
      <t>ミマン</t>
    </rPh>
    <rPh sb="55" eb="58">
      <t>ジギョウショ</t>
    </rPh>
    <rPh sb="60" eb="61">
      <t>トイ</t>
    </rPh>
    <rPh sb="64" eb="65">
      <t>スス</t>
    </rPh>
    <phoneticPr fontId="1"/>
  </si>
  <si>
    <t>【注】２つ以上選択しています。１つお選びください。</t>
    <phoneticPr fontId="1"/>
  </si>
  <si>
    <t>該当するサービス種別（プルダウンから選択）
※施設と、施設併設のショートステイで兼務している場合は、施設を選択してください。</t>
    <rPh sb="0" eb="2">
      <t>ガイトウ</t>
    </rPh>
    <rPh sb="8" eb="10">
      <t>シュベツ</t>
    </rPh>
    <rPh sb="18" eb="20">
      <t>センタク</t>
    </rPh>
    <rPh sb="23" eb="25">
      <t>シセツ</t>
    </rPh>
    <rPh sb="27" eb="29">
      <t>シセツ</t>
    </rPh>
    <rPh sb="29" eb="31">
      <t>ヘイセツ</t>
    </rPh>
    <rPh sb="40" eb="42">
      <t>ケンム</t>
    </rPh>
    <rPh sb="46" eb="48">
      <t>バアイ</t>
    </rPh>
    <rPh sb="50" eb="52">
      <t>シセツ</t>
    </rPh>
    <rPh sb="53" eb="55">
      <t>センタク</t>
    </rPh>
    <phoneticPr fontId="1"/>
  </si>
  <si>
    <t>　 →問４へ</t>
    <rPh sb="3" eb="4">
      <t>トイ</t>
    </rPh>
    <phoneticPr fontId="1"/>
  </si>
  <si>
    <t>今後、外国人人材の活用について、どのようにお考えですか。</t>
    <rPh sb="0" eb="2">
      <t>コンゴ</t>
    </rPh>
    <rPh sb="3" eb="5">
      <t>ガイコク</t>
    </rPh>
    <rPh sb="5" eb="6">
      <t>ジン</t>
    </rPh>
    <rPh sb="6" eb="8">
      <t>ジンザイ</t>
    </rPh>
    <rPh sb="9" eb="11">
      <t>カツヨウ</t>
    </rPh>
    <rPh sb="22" eb="23">
      <t>カンガ</t>
    </rPh>
    <phoneticPr fontId="1"/>
  </si>
  <si>
    <t>※既に活用している事業所においては、活用の継続や更なる活用という視点でお答えください。</t>
    <phoneticPr fontId="1"/>
  </si>
  <si>
    <t>→（５）へ</t>
    <phoneticPr fontId="1"/>
  </si>
  <si>
    <t>→ (３)へ</t>
    <phoneticPr fontId="1"/>
  </si>
  <si>
    <t xml:space="preserve"> ※(１)で、「いる」に〇をつけた事業所に伺います。</t>
    <phoneticPr fontId="1"/>
  </si>
  <si>
    <t xml:space="preserve"> ※(３)で、「活用する予定である」「活用を検討している」に〇をつけた事業所に伺います。</t>
    <rPh sb="8" eb="10">
      <t>カツヨウ</t>
    </rPh>
    <rPh sb="12" eb="14">
      <t>ヨテイ</t>
    </rPh>
    <rPh sb="19" eb="21">
      <t>カツヨウ</t>
    </rPh>
    <rPh sb="22" eb="24">
      <t>ケントウ</t>
    </rPh>
    <phoneticPr fontId="1"/>
  </si>
  <si>
    <t>不足している理由は何ですか。あてはまるものすべてに〇をつけてください。</t>
    <rPh sb="0" eb="2">
      <t>フソク</t>
    </rPh>
    <rPh sb="6" eb="8">
      <t>リユウ</t>
    </rPh>
    <rPh sb="9" eb="10">
      <t>ナニ</t>
    </rPh>
    <phoneticPr fontId="1"/>
  </si>
  <si>
    <t>※あてはまるものすべてに〇をつけてください.</t>
    <phoneticPr fontId="1"/>
  </si>
  <si>
    <t>外国人人材の活用について、どのような課題があると考えますか。あてはまるものすべてに〇をつけてください。</t>
    <rPh sb="0" eb="3">
      <t>ガイコクジン</t>
    </rPh>
    <rPh sb="3" eb="5">
      <t>ジンザイ</t>
    </rPh>
    <rPh sb="6" eb="8">
      <t>カツヨウ</t>
    </rPh>
    <rPh sb="18" eb="20">
      <t>カダイ</t>
    </rPh>
    <rPh sb="24" eb="25">
      <t>カンガ</t>
    </rPh>
    <phoneticPr fontId="1"/>
  </si>
  <si>
    <t>（４）（上ページからの続き）</t>
    <rPh sb="4" eb="5">
      <t>ウエ</t>
    </rPh>
    <rPh sb="11" eb="12">
      <t>ツヅ</t>
    </rPh>
    <phoneticPr fontId="1"/>
  </si>
  <si>
    <r>
      <t>本市は、約10年後（2035年）に要介護・要支援認定者が３万人を超えると見込まれています（９期計画現在）。それに伴い、介護需要の増加と人材不足が見込まれます。
今後、人材不足の状況を克服するために、事業所として優先度の高い方策はどれですか。あてはまるものを</t>
    </r>
    <r>
      <rPr>
        <b/>
        <u/>
        <sz val="11"/>
        <rFont val="BIZ UDゴシック"/>
        <family val="3"/>
        <charset val="128"/>
      </rPr>
      <t>３つまで</t>
    </r>
    <r>
      <rPr>
        <sz val="11"/>
        <color theme="1"/>
        <rFont val="BIZ UDゴシック"/>
        <family val="3"/>
        <charset val="128"/>
      </rPr>
      <t>お選びください。</t>
    </r>
    <rPh sb="0" eb="2">
      <t>ホンシ</t>
    </rPh>
    <rPh sb="4" eb="5">
      <t>ヤク</t>
    </rPh>
    <rPh sb="7" eb="9">
      <t>ネンゴ</t>
    </rPh>
    <rPh sb="14" eb="15">
      <t>ネン</t>
    </rPh>
    <rPh sb="17" eb="18">
      <t>ヨウ</t>
    </rPh>
    <rPh sb="18" eb="20">
      <t>カイゴ</t>
    </rPh>
    <rPh sb="21" eb="24">
      <t>ヨウシエン</t>
    </rPh>
    <rPh sb="24" eb="26">
      <t>ニンテイ</t>
    </rPh>
    <rPh sb="26" eb="27">
      <t>シャ</t>
    </rPh>
    <rPh sb="29" eb="30">
      <t>マン</t>
    </rPh>
    <rPh sb="30" eb="31">
      <t>ニン</t>
    </rPh>
    <rPh sb="32" eb="33">
      <t>コ</t>
    </rPh>
    <rPh sb="36" eb="38">
      <t>ミコ</t>
    </rPh>
    <rPh sb="46" eb="47">
      <t>キ</t>
    </rPh>
    <rPh sb="47" eb="49">
      <t>ケイカク</t>
    </rPh>
    <rPh sb="49" eb="51">
      <t>ゲンザイ</t>
    </rPh>
    <rPh sb="56" eb="57">
      <t>トモナ</t>
    </rPh>
    <rPh sb="59" eb="61">
      <t>カイゴ</t>
    </rPh>
    <rPh sb="61" eb="63">
      <t>ジュヨウ</t>
    </rPh>
    <rPh sb="64" eb="66">
      <t>ゾウカ</t>
    </rPh>
    <rPh sb="67" eb="69">
      <t>ジンザイ</t>
    </rPh>
    <rPh sb="69" eb="71">
      <t>フソク</t>
    </rPh>
    <rPh sb="72" eb="74">
      <t>ミコ</t>
    </rPh>
    <rPh sb="81" eb="83">
      <t>コンゴ</t>
    </rPh>
    <rPh sb="84" eb="86">
      <t>ジンザイ</t>
    </rPh>
    <rPh sb="86" eb="88">
      <t>フソク</t>
    </rPh>
    <rPh sb="89" eb="91">
      <t>ジョウキョウ</t>
    </rPh>
    <rPh sb="92" eb="94">
      <t>コクフク</t>
    </rPh>
    <rPh sb="100" eb="103">
      <t>ジギョウショ</t>
    </rPh>
    <rPh sb="106" eb="109">
      <t>ユウセンド</t>
    </rPh>
    <rPh sb="110" eb="111">
      <t>タカ</t>
    </rPh>
    <rPh sb="112" eb="114">
      <t>ホウサク</t>
    </rPh>
    <rPh sb="134" eb="135">
      <t>エラ</t>
    </rPh>
    <phoneticPr fontId="1"/>
  </si>
  <si>
    <r>
      <t>貴事業所が受けられる利用者の数【供給（※１】に対して、貴事業所の利用を希望する人の数【需要（※２）】は、次のどれにあてはまりますか。
　（※１）供給は定員、ベッド数、人員体制等とお考えください。
　（※２）需要は、現在の利用者も含めてお考えください
あてはまるもの</t>
    </r>
    <r>
      <rPr>
        <b/>
        <u/>
        <sz val="11"/>
        <rFont val="BIZ UDゴシック"/>
        <family val="3"/>
        <charset val="128"/>
      </rPr>
      <t>１つ</t>
    </r>
    <r>
      <rPr>
        <sz val="11"/>
        <rFont val="BIZ UDゴシック"/>
        <family val="3"/>
        <charset val="128"/>
      </rPr>
      <t>に</t>
    </r>
    <r>
      <rPr>
        <sz val="11"/>
        <color theme="1"/>
        <rFont val="BIZ UDゴシック"/>
        <family val="3"/>
        <charset val="128"/>
      </rPr>
      <t>〇をつけてください。（おおよその感覚でお答えいただいて構いません）</t>
    </r>
    <rPh sb="0" eb="1">
      <t>キ</t>
    </rPh>
    <rPh sb="1" eb="4">
      <t>ジギョウショ</t>
    </rPh>
    <rPh sb="5" eb="6">
      <t>ウ</t>
    </rPh>
    <rPh sb="10" eb="13">
      <t>リヨウシャ</t>
    </rPh>
    <rPh sb="14" eb="15">
      <t>カズ</t>
    </rPh>
    <rPh sb="16" eb="18">
      <t>キョウキュウ</t>
    </rPh>
    <rPh sb="23" eb="24">
      <t>タイ</t>
    </rPh>
    <rPh sb="27" eb="28">
      <t>キ</t>
    </rPh>
    <rPh sb="28" eb="31">
      <t>ジギョウショ</t>
    </rPh>
    <rPh sb="32" eb="34">
      <t>リヨウ</t>
    </rPh>
    <rPh sb="35" eb="37">
      <t>キボウ</t>
    </rPh>
    <rPh sb="39" eb="40">
      <t>ヒト</t>
    </rPh>
    <rPh sb="41" eb="42">
      <t>カズ</t>
    </rPh>
    <rPh sb="43" eb="45">
      <t>ジュヨウ</t>
    </rPh>
    <rPh sb="52" eb="53">
      <t>ツギ</t>
    </rPh>
    <rPh sb="153" eb="155">
      <t>カンカク</t>
    </rPh>
    <rPh sb="157" eb="158">
      <t>コタ</t>
    </rPh>
    <rPh sb="164" eb="165">
      <t>カマ</t>
    </rPh>
    <phoneticPr fontId="1"/>
  </si>
  <si>
    <r>
      <t>あてはまるもの</t>
    </r>
    <r>
      <rPr>
        <u/>
        <sz val="11"/>
        <color theme="1"/>
        <rFont val="BIZ UDゴシック"/>
        <family val="3"/>
        <charset val="128"/>
      </rPr>
      <t>１つ</t>
    </r>
    <r>
      <rPr>
        <sz val="11"/>
        <color theme="1"/>
        <rFont val="BIZ UDゴシック"/>
        <family val="3"/>
        <charset val="128"/>
      </rPr>
      <t>に〇をつけてください。　 ※非正規職員も含めて回答してください。</t>
    </r>
    <phoneticPr fontId="1"/>
  </si>
  <si>
    <r>
      <t>あてはまるもの</t>
    </r>
    <r>
      <rPr>
        <b/>
        <u/>
        <sz val="11"/>
        <color theme="1"/>
        <rFont val="BIZ UDゴシック"/>
        <family val="3"/>
        <charset val="128"/>
      </rPr>
      <t>１つ</t>
    </r>
    <r>
      <rPr>
        <sz val="11"/>
        <color theme="1"/>
        <rFont val="BIZ UDゴシック"/>
        <family val="3"/>
        <charset val="128"/>
      </rPr>
      <t>に〇をつけてください。</t>
    </r>
    <phoneticPr fontId="1"/>
  </si>
  <si>
    <r>
      <t>介護職員を採用するにあたり、求める資格等に〇をつけてください。（</t>
    </r>
    <r>
      <rPr>
        <b/>
        <u/>
        <sz val="11"/>
        <rFont val="BIZ UDゴシック"/>
        <family val="3"/>
        <charset val="128"/>
      </rPr>
      <t>１つ</t>
    </r>
    <r>
      <rPr>
        <sz val="11"/>
        <rFont val="BIZ UDゴシック"/>
        <family val="3"/>
        <charset val="128"/>
      </rPr>
      <t>）</t>
    </r>
    <rPh sb="0" eb="2">
      <t>カイゴ</t>
    </rPh>
    <rPh sb="2" eb="4">
      <t>ショクイン</t>
    </rPh>
    <rPh sb="5" eb="7">
      <t>サイヨウ</t>
    </rPh>
    <rPh sb="14" eb="15">
      <t>モト</t>
    </rPh>
    <rPh sb="17" eb="19">
      <t>シカク</t>
    </rPh>
    <rPh sb="19" eb="20">
      <t>トウ</t>
    </rPh>
    <phoneticPr fontId="1"/>
  </si>
  <si>
    <t>採用者について、雇用形態、年齢を伺います。１人ずつご回答ください。（プルダウンから選択）</t>
    <rPh sb="0" eb="2">
      <t>サイヨウ</t>
    </rPh>
    <rPh sb="2" eb="3">
      <t>シャ</t>
    </rPh>
    <rPh sb="8" eb="10">
      <t>コヨウ</t>
    </rPh>
    <rPh sb="10" eb="12">
      <t>ケイタイ</t>
    </rPh>
    <rPh sb="13" eb="15">
      <t>ネンレイ</t>
    </rPh>
    <rPh sb="16" eb="17">
      <t>ウカガ</t>
    </rPh>
    <rPh sb="22" eb="23">
      <t>ニン</t>
    </rPh>
    <rPh sb="26" eb="28">
      <t>カイトウ</t>
    </rPh>
    <rPh sb="41" eb="43">
      <t>センタク</t>
    </rPh>
    <phoneticPr fontId="1"/>
  </si>
  <si>
    <t>離職者について、雇用形態、年齢、勤務年数を伺います。１人ずつご回答ください。（プルダウンから選択）</t>
    <rPh sb="0" eb="2">
      <t>リショク</t>
    </rPh>
    <rPh sb="2" eb="3">
      <t>シャ</t>
    </rPh>
    <rPh sb="8" eb="10">
      <t>コヨウ</t>
    </rPh>
    <rPh sb="10" eb="12">
      <t>ケイタイ</t>
    </rPh>
    <rPh sb="13" eb="15">
      <t>ネンレイ</t>
    </rPh>
    <rPh sb="16" eb="18">
      <t>キンム</t>
    </rPh>
    <rPh sb="18" eb="20">
      <t>ネンスウ</t>
    </rPh>
    <rPh sb="21" eb="22">
      <t>ウカガ</t>
    </rPh>
    <rPh sb="27" eb="28">
      <t>ニン</t>
    </rPh>
    <rPh sb="31" eb="33">
      <t>カイトウ</t>
    </rPh>
    <rPh sb="46" eb="48">
      <t>センタク</t>
    </rPh>
    <phoneticPr fontId="1"/>
  </si>
  <si>
    <t>問２（３）離職者数</t>
    <rPh sb="0" eb="1">
      <t>トイ</t>
    </rPh>
    <rPh sb="5" eb="8">
      <t>リショクシャ</t>
    </rPh>
    <rPh sb="8" eb="9">
      <t>スウ</t>
    </rPh>
    <phoneticPr fontId="1"/>
  </si>
  <si>
    <t>問２（５）</t>
    <rPh sb="0" eb="1">
      <t>トイ</t>
    </rPh>
    <phoneticPr fontId="1"/>
  </si>
  <si>
    <t>問６（５）</t>
    <rPh sb="0" eb="1">
      <t>トイ</t>
    </rPh>
    <phoneticPr fontId="1"/>
  </si>
  <si>
    <t>問６（４）受入形態</t>
    <rPh sb="0" eb="1">
      <t>トイ</t>
    </rPh>
    <rPh sb="5" eb="7">
      <t>ウケイ</t>
    </rPh>
    <rPh sb="7" eb="9">
      <t>ケイタイ</t>
    </rPh>
    <phoneticPr fontId="1"/>
  </si>
  <si>
    <t>問６（３）</t>
    <rPh sb="0" eb="1">
      <t>トイ</t>
    </rPh>
    <phoneticPr fontId="1"/>
  </si>
  <si>
    <t>訪問介護（※住宅型有料老人ホーム、サービス付き高齢者向け住宅（特定施設入居者介護の指定を受けているものを除く）に併設している事業所）</t>
    <rPh sb="0" eb="2">
      <t>ホウモン</t>
    </rPh>
    <rPh sb="2" eb="4">
      <t>カイゴ</t>
    </rPh>
    <rPh sb="6" eb="9">
      <t>ジュウタクガタ</t>
    </rPh>
    <rPh sb="9" eb="11">
      <t>ユウリョウ</t>
    </rPh>
    <rPh sb="11" eb="13">
      <t>ロウジン</t>
    </rPh>
    <rPh sb="21" eb="22">
      <t>ツ</t>
    </rPh>
    <rPh sb="23" eb="26">
      <t>コウレイシャ</t>
    </rPh>
    <rPh sb="26" eb="27">
      <t>ム</t>
    </rPh>
    <rPh sb="28" eb="30">
      <t>ジュウタク</t>
    </rPh>
    <rPh sb="31" eb="33">
      <t>トクテイ</t>
    </rPh>
    <rPh sb="33" eb="35">
      <t>シセツ</t>
    </rPh>
    <rPh sb="35" eb="38">
      <t>ニュウキョシャ</t>
    </rPh>
    <rPh sb="38" eb="40">
      <t>カイゴ</t>
    </rPh>
    <rPh sb="41" eb="43">
      <t>シテイ</t>
    </rPh>
    <rPh sb="44" eb="45">
      <t>ウ</t>
    </rPh>
    <rPh sb="52" eb="53">
      <t>ノゾ</t>
    </rPh>
    <rPh sb="56" eb="58">
      <t>ヘイセツ</t>
    </rPh>
    <rPh sb="62" eb="65">
      <t>ジギョウショ</t>
    </rPh>
    <phoneticPr fontId="1"/>
  </si>
  <si>
    <t>訪問介護（※以外）</t>
    <rPh sb="0" eb="4">
      <t>ホウモンカイゴ</t>
    </rPh>
    <rPh sb="6" eb="8">
      <t>イガイ</t>
    </rPh>
    <phoneticPr fontId="1"/>
  </si>
  <si>
    <r>
      <rPr>
        <u/>
        <sz val="11"/>
        <color theme="1"/>
        <rFont val="BIZ UDゴシック"/>
        <family val="3"/>
        <charset val="128"/>
      </rPr>
      <t xml:space="preserve">※（２）で「採用が困難」と回答した事業所に伺います。
</t>
    </r>
    <r>
      <rPr>
        <sz val="11"/>
        <color theme="1"/>
        <rFont val="BIZ UDゴシック"/>
        <family val="3"/>
        <charset val="128"/>
      </rPr>
      <t xml:space="preserve">
採用が困難な理由は何だとお考えですか。あてはまるものすべてに〇をつけてください。</t>
    </r>
    <rPh sb="6" eb="8">
      <t>サイヨウ</t>
    </rPh>
    <rPh sb="9" eb="11">
      <t>コンナン</t>
    </rPh>
    <rPh sb="13" eb="15">
      <t>カイトウ</t>
    </rPh>
    <rPh sb="17" eb="20">
      <t>ジギョウショ</t>
    </rPh>
    <rPh sb="21" eb="22">
      <t>ウカガ</t>
    </rPh>
    <rPh sb="28" eb="30">
      <t>サイヨウ</t>
    </rPh>
    <rPh sb="31" eb="33">
      <t>コンナン</t>
    </rPh>
    <rPh sb="34" eb="36">
      <t>リユウ</t>
    </rPh>
    <rPh sb="37" eb="38">
      <t>ナン</t>
    </rPh>
    <rPh sb="41" eb="42">
      <t>カンガ</t>
    </rPh>
    <phoneticPr fontId="1"/>
  </si>
  <si>
    <r>
      <rPr>
        <u/>
        <sz val="11"/>
        <rFont val="BIZ UDゴシック"/>
        <family val="3"/>
        <charset val="128"/>
      </rPr>
      <t xml:space="preserve">※（２）で「離職率が高い」に〇をつけた事業所に伺います。
</t>
    </r>
    <r>
      <rPr>
        <sz val="11"/>
        <rFont val="BIZ UDゴシック"/>
        <family val="3"/>
        <charset val="128"/>
      </rPr>
      <t xml:space="preserve">
離職率が高い理由（離職の原因）は何だとお考えですか。あてはまるものすべてに〇をつけてください。</t>
    </r>
    <rPh sb="6" eb="9">
      <t>リショクリツ</t>
    </rPh>
    <rPh sb="10" eb="11">
      <t>タカ</t>
    </rPh>
    <rPh sb="19" eb="22">
      <t>ジギョウショ</t>
    </rPh>
    <rPh sb="23" eb="24">
      <t>ウカガ</t>
    </rPh>
    <rPh sb="30" eb="33">
      <t>リショクリツ</t>
    </rPh>
    <rPh sb="34" eb="35">
      <t>タカ</t>
    </rPh>
    <rPh sb="36" eb="38">
      <t>リユウ</t>
    </rPh>
    <rPh sb="39" eb="41">
      <t>リショク</t>
    </rPh>
    <rPh sb="42" eb="44">
      <t>ゲンイン</t>
    </rPh>
    <rPh sb="46" eb="47">
      <t>ナン</t>
    </rPh>
    <rPh sb="50" eb="51">
      <t>カンガ</t>
    </rPh>
    <phoneticPr fontId="1"/>
  </si>
  <si>
    <t>大いに不足</t>
    <rPh sb="0" eb="1">
      <t>オオ</t>
    </rPh>
    <rPh sb="3" eb="5">
      <t>フソク</t>
    </rPh>
    <phoneticPr fontId="1"/>
  </si>
  <si>
    <t>不足</t>
    <rPh sb="0" eb="2">
      <t>フソク</t>
    </rPh>
    <phoneticPr fontId="1"/>
  </si>
  <si>
    <t>やや不足</t>
    <rPh sb="2" eb="4">
      <t>フソク</t>
    </rPh>
    <phoneticPr fontId="1"/>
  </si>
  <si>
    <t>適当</t>
    <rPh sb="0" eb="2">
      <t>テキトウ</t>
    </rPh>
    <phoneticPr fontId="1"/>
  </si>
  <si>
    <t>過剰</t>
    <rPh sb="0" eb="2">
      <t>カジョウ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</si>
</sst>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2"/>
      <color theme="0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b/>
      <u/>
      <sz val="1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  <font>
      <u/>
      <sz val="11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left" vertical="top"/>
    </xf>
    <xf numFmtId="0" fontId="2" fillId="5" borderId="0" xfId="0" applyFont="1" applyFill="1" applyAlignment="1" applyProtection="1">
      <alignment vertical="top"/>
    </xf>
    <xf numFmtId="0" fontId="2" fillId="0" borderId="0" xfId="0" applyFont="1" applyAlignment="1" applyProtection="1">
      <alignment vertical="top"/>
    </xf>
    <xf numFmtId="49" fontId="2" fillId="5" borderId="0" xfId="0" quotePrefix="1" applyNumberFormat="1" applyFont="1" applyFill="1" applyAlignment="1" applyProtection="1">
      <alignment horizontal="right" vertical="top"/>
    </xf>
    <xf numFmtId="49" fontId="2" fillId="5" borderId="0" xfId="0" quotePrefix="1" applyNumberFormat="1" applyFont="1" applyFill="1" applyAlignment="1" applyProtection="1">
      <alignment horizontal="left" vertical="top"/>
    </xf>
    <xf numFmtId="0" fontId="2" fillId="5" borderId="0" xfId="0" applyFont="1" applyFill="1" applyBorder="1" applyAlignment="1" applyProtection="1">
      <alignment vertical="top"/>
    </xf>
    <xf numFmtId="0" fontId="2" fillId="5" borderId="0" xfId="0" applyFont="1" applyFill="1" applyAlignment="1" applyProtection="1">
      <alignment horizontal="right" vertical="top"/>
    </xf>
    <xf numFmtId="0" fontId="2" fillId="6" borderId="0" xfId="0" applyFont="1" applyFill="1" applyAlignment="1" applyProtection="1"/>
    <xf numFmtId="0" fontId="2" fillId="6" borderId="0" xfId="0" applyFont="1" applyFill="1" applyAlignment="1" applyProtection="1">
      <alignment vertical="top"/>
    </xf>
    <xf numFmtId="49" fontId="2" fillId="5" borderId="0" xfId="0" applyNumberFormat="1" applyFont="1" applyFill="1" applyAlignment="1" applyProtection="1">
      <alignment vertical="top" wrapText="1"/>
    </xf>
    <xf numFmtId="49" fontId="4" fillId="5" borderId="0" xfId="0" applyNumberFormat="1" applyFont="1" applyFill="1" applyAlignment="1" applyProtection="1">
      <alignment vertical="top" wrapText="1"/>
    </xf>
    <xf numFmtId="49" fontId="2" fillId="5" borderId="0" xfId="0" applyNumberFormat="1" applyFont="1" applyFill="1" applyAlignment="1" applyProtection="1">
      <alignment horizontal="left" vertical="top"/>
    </xf>
    <xf numFmtId="0" fontId="2" fillId="5" borderId="0" xfId="0" applyFont="1" applyFill="1" applyAlignment="1" applyProtection="1">
      <alignment vertical="top" wrapText="1"/>
    </xf>
    <xf numFmtId="0" fontId="2" fillId="5" borderId="0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vertical="center" wrapText="1"/>
    </xf>
    <xf numFmtId="0" fontId="2" fillId="5" borderId="0" xfId="0" applyFont="1" applyFill="1" applyAlignment="1" applyProtection="1">
      <alignment horizontal="left" vertical="center"/>
    </xf>
    <xf numFmtId="0" fontId="2" fillId="5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49" fontId="2" fillId="5" borderId="0" xfId="0" quotePrefix="1" applyNumberFormat="1" applyFont="1" applyFill="1" applyBorder="1" applyAlignment="1" applyProtection="1">
      <alignment horizontal="right" vertical="top"/>
    </xf>
    <xf numFmtId="0" fontId="2" fillId="5" borderId="0" xfId="0" applyFont="1" applyFill="1" applyBorder="1" applyAlignment="1" applyProtection="1">
      <alignment horizontal="left" vertical="top"/>
    </xf>
    <xf numFmtId="0" fontId="2" fillId="5" borderId="0" xfId="0" applyFont="1" applyFill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left" vertical="center" indent="1"/>
    </xf>
    <xf numFmtId="0" fontId="2" fillId="5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right"/>
    </xf>
    <xf numFmtId="0" fontId="2" fillId="5" borderId="0" xfId="0" applyFont="1" applyFill="1" applyBorder="1" applyAlignment="1" applyProtection="1">
      <alignment vertical="center" shrinkToFit="1"/>
    </xf>
    <xf numFmtId="0" fontId="2" fillId="5" borderId="0" xfId="0" applyFont="1" applyFill="1" applyAlignment="1" applyProtection="1">
      <alignment horizontal="left" vertical="center" indent="1"/>
    </xf>
    <xf numFmtId="0" fontId="2" fillId="0" borderId="0" xfId="0" applyFont="1" applyAlignment="1" applyProtection="1">
      <alignment horizontal="left" vertical="top"/>
    </xf>
    <xf numFmtId="0" fontId="2" fillId="5" borderId="0" xfId="0" applyFont="1" applyFill="1" applyAlignment="1" applyProtection="1">
      <alignment vertical="top"/>
    </xf>
    <xf numFmtId="0" fontId="2" fillId="5" borderId="0" xfId="0" applyFont="1" applyFill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/>
    </xf>
    <xf numFmtId="49" fontId="2" fillId="5" borderId="0" xfId="0" applyNumberFormat="1" applyFont="1" applyFill="1" applyBorder="1" applyAlignment="1" applyProtection="1">
      <alignment horizontal="left" vertical="top"/>
    </xf>
    <xf numFmtId="49" fontId="2" fillId="5" borderId="0" xfId="0" applyNumberFormat="1" applyFont="1" applyFill="1" applyAlignment="1" applyProtection="1">
      <alignment horizontal="left" vertical="top" wrapText="1"/>
    </xf>
    <xf numFmtId="0" fontId="2" fillId="5" borderId="0" xfId="0" applyFont="1" applyFill="1" applyAlignment="1" applyProtection="1">
      <alignment vertical="top"/>
    </xf>
    <xf numFmtId="0" fontId="2" fillId="0" borderId="0" xfId="0" applyFont="1" applyBorder="1" applyAlignment="1" applyProtection="1">
      <alignment vertical="center"/>
    </xf>
    <xf numFmtId="0" fontId="2" fillId="5" borderId="0" xfId="0" applyFont="1" applyFill="1" applyAlignment="1" applyProtection="1">
      <alignment vertical="top"/>
    </xf>
    <xf numFmtId="0" fontId="5" fillId="5" borderId="0" xfId="0" applyFont="1" applyFill="1" applyAlignment="1" applyProtection="1">
      <alignment horizontal="center" vertical="center"/>
    </xf>
    <xf numFmtId="0" fontId="2" fillId="5" borderId="0" xfId="0" applyFont="1" applyFill="1" applyAlignment="1" applyProtection="1">
      <alignment vertical="top"/>
    </xf>
    <xf numFmtId="0" fontId="5" fillId="5" borderId="0" xfId="0" applyFont="1" applyFill="1" applyBorder="1" applyAlignment="1" applyProtection="1">
      <alignment horizontal="right"/>
    </xf>
    <xf numFmtId="0" fontId="2" fillId="7" borderId="1" xfId="0" applyFont="1" applyFill="1" applyBorder="1" applyAlignment="1" applyProtection="1">
      <alignment horizontal="center" vertical="center"/>
    </xf>
    <xf numFmtId="0" fontId="2" fillId="5" borderId="19" xfId="0" applyFont="1" applyFill="1" applyBorder="1" applyAlignment="1" applyProtection="1">
      <alignment vertical="top"/>
    </xf>
    <xf numFmtId="0" fontId="2" fillId="5" borderId="18" xfId="0" applyFont="1" applyFill="1" applyBorder="1" applyAlignment="1" applyProtection="1">
      <alignment horizontal="left" vertical="center" indent="1"/>
    </xf>
    <xf numFmtId="0" fontId="2" fillId="5" borderId="0" xfId="0" applyFont="1" applyFill="1" applyAlignment="1" applyProtection="1">
      <alignment vertical="top"/>
    </xf>
    <xf numFmtId="0" fontId="5" fillId="5" borderId="0" xfId="0" applyFont="1" applyFill="1" applyAlignment="1" applyProtection="1">
      <alignment horizontal="right" vertical="top"/>
    </xf>
    <xf numFmtId="0" fontId="5" fillId="5" borderId="0" xfId="0" applyFont="1" applyFill="1" applyAlignment="1" applyProtection="1">
      <alignment horizontal="left"/>
    </xf>
    <xf numFmtId="0" fontId="2" fillId="5" borderId="1" xfId="0" applyFont="1" applyFill="1" applyBorder="1" applyAlignment="1" applyProtection="1">
      <alignment horizontal="center" vertical="center"/>
    </xf>
    <xf numFmtId="0" fontId="5" fillId="5" borderId="0" xfId="0" applyFont="1" applyFill="1" applyAlignment="1" applyProtection="1">
      <alignment horizontal="right" vertical="center"/>
    </xf>
    <xf numFmtId="0" fontId="5" fillId="5" borderId="0" xfId="0" applyFont="1" applyFill="1" applyAlignment="1" applyProtection="1">
      <alignment horizontal="left" indent="1"/>
    </xf>
    <xf numFmtId="0" fontId="2" fillId="5" borderId="25" xfId="0" applyFont="1" applyFill="1" applyBorder="1" applyAlignment="1" applyProtection="1">
      <alignment horizontal="center" vertical="center"/>
    </xf>
    <xf numFmtId="0" fontId="2" fillId="5" borderId="26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horizontal="left" vertical="top" wrapText="1"/>
    </xf>
    <xf numFmtId="0" fontId="2" fillId="5" borderId="0" xfId="0" applyFont="1" applyFill="1" applyAlignment="1" applyProtection="1">
      <alignment vertical="top"/>
    </xf>
    <xf numFmtId="49" fontId="2" fillId="5" borderId="0" xfId="0" quotePrefix="1" applyNumberFormat="1" applyFont="1" applyFill="1" applyBorder="1" applyAlignment="1" applyProtection="1">
      <alignment horizontal="left" vertical="top"/>
    </xf>
    <xf numFmtId="49" fontId="2" fillId="5" borderId="0" xfId="0" quotePrefix="1" applyNumberFormat="1" applyFont="1" applyFill="1" applyBorder="1" applyAlignment="1" applyProtection="1">
      <alignment horizontal="left" vertical="center"/>
    </xf>
    <xf numFmtId="0" fontId="2" fillId="5" borderId="0" xfId="0" quotePrefix="1" applyFont="1" applyFill="1" applyAlignment="1" applyProtection="1">
      <alignment horizontal="left" vertical="center" wrapText="1"/>
    </xf>
    <xf numFmtId="0" fontId="7" fillId="5" borderId="0" xfId="0" applyFont="1" applyFill="1" applyBorder="1" applyAlignment="1" applyProtection="1">
      <alignment vertical="center"/>
    </xf>
    <xf numFmtId="49" fontId="2" fillId="5" borderId="0" xfId="0" applyNumberFormat="1" applyFont="1" applyFill="1" applyAlignment="1" applyProtection="1">
      <alignment vertical="top" wrapText="1"/>
    </xf>
    <xf numFmtId="0" fontId="2" fillId="5" borderId="0" xfId="0" applyFont="1" applyFill="1" applyAlignment="1" applyProtection="1">
      <alignment vertical="top"/>
    </xf>
    <xf numFmtId="0" fontId="2" fillId="5" borderId="0" xfId="0" applyFont="1" applyFill="1" applyAlignment="1" applyProtection="1">
      <alignment horizontal="left" vertical="top" wrapText="1"/>
    </xf>
    <xf numFmtId="0" fontId="2" fillId="5" borderId="0" xfId="0" quotePrefix="1" applyFont="1" applyFill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center" indent="1"/>
    </xf>
    <xf numFmtId="0" fontId="2" fillId="5" borderId="0" xfId="0" applyFont="1" applyFill="1" applyAlignment="1" applyProtection="1">
      <alignment vertical="top" wrapText="1"/>
    </xf>
    <xf numFmtId="0" fontId="2" fillId="5" borderId="0" xfId="0" applyFont="1" applyFill="1" applyAlignment="1" applyProtection="1">
      <alignment vertical="top"/>
    </xf>
    <xf numFmtId="0" fontId="5" fillId="5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vertical="top"/>
    </xf>
    <xf numFmtId="0" fontId="8" fillId="5" borderId="0" xfId="0" applyFont="1" applyFill="1" applyAlignment="1" applyProtection="1">
      <alignment vertical="top"/>
    </xf>
    <xf numFmtId="0" fontId="5" fillId="5" borderId="0" xfId="0" applyFont="1" applyFill="1" applyAlignment="1" applyProtection="1">
      <alignment horizontal="left" vertical="center" indent="1"/>
    </xf>
    <xf numFmtId="0" fontId="2" fillId="5" borderId="0" xfId="0" applyFont="1" applyFill="1" applyAlignment="1" applyProtection="1">
      <alignment vertical="top"/>
    </xf>
    <xf numFmtId="0" fontId="7" fillId="5" borderId="0" xfId="0" applyFont="1" applyFill="1" applyAlignment="1" applyProtection="1">
      <alignment vertical="top"/>
    </xf>
    <xf numFmtId="0" fontId="5" fillId="5" borderId="19" xfId="0" applyFont="1" applyFill="1" applyBorder="1" applyAlignment="1" applyProtection="1">
      <alignment vertical="top"/>
    </xf>
    <xf numFmtId="0" fontId="2" fillId="5" borderId="0" xfId="0" applyFont="1" applyFill="1" applyBorder="1" applyAlignment="1" applyProtection="1">
      <alignment vertical="top" wrapText="1"/>
    </xf>
    <xf numFmtId="0" fontId="2" fillId="5" borderId="0" xfId="0" applyFont="1" applyFill="1" applyBorder="1" applyAlignment="1" applyProtection="1">
      <alignment vertical="top"/>
    </xf>
    <xf numFmtId="0" fontId="2" fillId="5" borderId="0" xfId="0" applyFont="1" applyFill="1" applyAlignment="1" applyProtection="1">
      <alignment vertical="top"/>
    </xf>
    <xf numFmtId="0" fontId="5" fillId="5" borderId="0" xfId="0" applyFont="1" applyFill="1" applyAlignment="1" applyProtection="1">
      <alignment vertical="top"/>
    </xf>
    <xf numFmtId="0" fontId="5" fillId="5" borderId="0" xfId="0" applyFont="1" applyFill="1" applyAlignment="1" applyProtection="1">
      <alignment horizontal="left" vertical="center"/>
    </xf>
    <xf numFmtId="0" fontId="2" fillId="5" borderId="0" xfId="0" quotePrefix="1" applyFont="1" applyFill="1" applyAlignment="1" applyProtection="1">
      <alignment horizontal="left" wrapText="1"/>
    </xf>
    <xf numFmtId="0" fontId="2" fillId="5" borderId="0" xfId="0" applyFont="1" applyFill="1" applyBorder="1" applyAlignment="1" applyProtection="1"/>
    <xf numFmtId="0" fontId="10" fillId="5" borderId="0" xfId="0" applyFont="1" applyFill="1" applyBorder="1" applyAlignment="1" applyProtection="1">
      <alignment vertical="center"/>
    </xf>
    <xf numFmtId="49" fontId="2" fillId="5" borderId="0" xfId="0" quotePrefix="1" applyNumberFormat="1" applyFont="1" applyFill="1" applyBorder="1" applyAlignment="1" applyProtection="1">
      <alignment vertical="top"/>
    </xf>
    <xf numFmtId="49" fontId="2" fillId="5" borderId="0" xfId="0" quotePrefix="1" applyNumberFormat="1" applyFont="1" applyFill="1" applyBorder="1" applyAlignment="1" applyProtection="1"/>
    <xf numFmtId="49" fontId="2" fillId="5" borderId="0" xfId="0" quotePrefix="1" applyNumberFormat="1" applyFont="1" applyFill="1" applyBorder="1" applyAlignment="1" applyProtection="1">
      <alignment vertical="center"/>
    </xf>
    <xf numFmtId="0" fontId="2" fillId="5" borderId="0" xfId="0" quotePrefix="1" applyFont="1" applyFill="1" applyAlignment="1" applyProtection="1">
      <alignment horizontal="left" vertical="top"/>
    </xf>
    <xf numFmtId="0" fontId="14" fillId="5" borderId="0" xfId="0" applyFont="1" applyFill="1" applyAlignment="1" applyProtection="1">
      <alignment vertical="center"/>
    </xf>
    <xf numFmtId="0" fontId="14" fillId="5" borderId="0" xfId="0" applyFont="1" applyFill="1" applyAlignment="1" applyProtection="1">
      <alignment vertical="top"/>
    </xf>
    <xf numFmtId="0" fontId="2" fillId="0" borderId="5" xfId="0" applyFont="1" applyBorder="1" applyAlignment="1" applyProtection="1">
      <alignment vertical="top"/>
    </xf>
    <xf numFmtId="0" fontId="2" fillId="5" borderId="0" xfId="0" applyFont="1" applyFill="1" applyAlignment="1" applyProtection="1">
      <alignment vertical="top" wrapText="1"/>
    </xf>
    <xf numFmtId="0" fontId="3" fillId="5" borderId="0" xfId="0" applyFont="1" applyFill="1" applyAlignment="1" applyProtection="1">
      <alignment horizontal="center" vertical="top"/>
    </xf>
    <xf numFmtId="49" fontId="2" fillId="5" borderId="0" xfId="0" applyNumberFormat="1" applyFont="1" applyFill="1" applyAlignment="1" applyProtection="1">
      <alignment vertical="center" wrapText="1"/>
    </xf>
    <xf numFmtId="49" fontId="2" fillId="5" borderId="0" xfId="0" applyNumberFormat="1" applyFont="1" applyFill="1" applyAlignment="1" applyProtection="1">
      <alignment vertical="top" wrapText="1"/>
    </xf>
    <xf numFmtId="0" fontId="2" fillId="5" borderId="0" xfId="0" applyFont="1" applyFill="1" applyBorder="1" applyAlignment="1" applyProtection="1">
      <alignment vertical="center" wrapText="1"/>
    </xf>
    <xf numFmtId="0" fontId="7" fillId="5" borderId="0" xfId="0" applyFont="1" applyFill="1" applyBorder="1" applyAlignment="1" applyProtection="1">
      <alignment vertical="center" wrapText="1"/>
    </xf>
    <xf numFmtId="0" fontId="2" fillId="5" borderId="2" xfId="0" applyFont="1" applyFill="1" applyBorder="1" applyAlignment="1" applyProtection="1">
      <alignment vertical="center"/>
      <protection locked="0"/>
    </xf>
    <xf numFmtId="0" fontId="2" fillId="5" borderId="3" xfId="0" applyFont="1" applyFill="1" applyBorder="1" applyAlignment="1" applyProtection="1">
      <alignment vertical="center"/>
      <protection locked="0"/>
    </xf>
    <xf numFmtId="0" fontId="2" fillId="5" borderId="4" xfId="0" applyFont="1" applyFill="1" applyBorder="1" applyAlignment="1" applyProtection="1">
      <alignment vertical="center"/>
      <protection locked="0"/>
    </xf>
    <xf numFmtId="0" fontId="2" fillId="5" borderId="2" xfId="0" applyFont="1" applyFill="1" applyBorder="1" applyAlignment="1" applyProtection="1">
      <alignment horizontal="left" vertical="center"/>
      <protection locked="0"/>
    </xf>
    <xf numFmtId="0" fontId="2" fillId="5" borderId="3" xfId="0" applyFont="1" applyFill="1" applyBorder="1" applyAlignment="1" applyProtection="1">
      <alignment horizontal="left" vertical="center"/>
      <protection locked="0"/>
    </xf>
    <xf numFmtId="0" fontId="2" fillId="5" borderId="4" xfId="0" applyFont="1" applyFill="1" applyBorder="1" applyAlignment="1" applyProtection="1">
      <alignment horizontal="left" vertical="center"/>
      <protection locked="0"/>
    </xf>
    <xf numFmtId="0" fontId="2" fillId="4" borderId="13" xfId="0" applyFont="1" applyFill="1" applyBorder="1" applyAlignment="1" applyProtection="1">
      <alignment vertical="center" wrapText="1"/>
      <protection locked="0"/>
    </xf>
    <xf numFmtId="0" fontId="2" fillId="4" borderId="14" xfId="0" applyFont="1" applyFill="1" applyBorder="1" applyAlignment="1" applyProtection="1">
      <alignment vertical="center" wrapText="1"/>
      <protection locked="0"/>
    </xf>
    <xf numFmtId="0" fontId="2" fillId="4" borderId="15" xfId="0" applyFont="1" applyFill="1" applyBorder="1" applyAlignment="1" applyProtection="1">
      <alignment vertical="center" wrapText="1"/>
      <protection locked="0"/>
    </xf>
    <xf numFmtId="0" fontId="2" fillId="4" borderId="11" xfId="0" applyFont="1" applyFill="1" applyBorder="1" applyAlignment="1" applyProtection="1">
      <alignment vertical="center" wrapText="1"/>
      <protection locked="0"/>
    </xf>
    <xf numFmtId="0" fontId="2" fillId="4" borderId="5" xfId="0" applyFont="1" applyFill="1" applyBorder="1" applyAlignment="1" applyProtection="1">
      <alignment vertical="center" wrapText="1"/>
      <protection locked="0"/>
    </xf>
    <xf numFmtId="0" fontId="2" fillId="4" borderId="12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top" wrapText="1"/>
    </xf>
    <xf numFmtId="0" fontId="2" fillId="5" borderId="0" xfId="0" applyFont="1" applyFill="1" applyBorder="1" applyAlignment="1" applyProtection="1">
      <alignment vertical="top"/>
    </xf>
    <xf numFmtId="0" fontId="2" fillId="4" borderId="20" xfId="0" applyFont="1" applyFill="1" applyBorder="1" applyAlignment="1" applyProtection="1">
      <alignment vertical="center" wrapText="1"/>
      <protection locked="0"/>
    </xf>
    <xf numFmtId="0" fontId="2" fillId="4" borderId="17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21" xfId="0" applyFont="1" applyFill="1" applyBorder="1" applyAlignment="1" applyProtection="1">
      <alignment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</xf>
    <xf numFmtId="0" fontId="2" fillId="5" borderId="17" xfId="0" applyFont="1" applyFill="1" applyBorder="1" applyAlignment="1" applyProtection="1">
      <alignment horizontal="center" vertical="center" wrapText="1"/>
    </xf>
    <xf numFmtId="0" fontId="2" fillId="5" borderId="16" xfId="0" applyFont="1" applyFill="1" applyBorder="1" applyAlignment="1" applyProtection="1">
      <alignment horizontal="center" vertical="center" wrapText="1"/>
    </xf>
    <xf numFmtId="0" fontId="2" fillId="5" borderId="24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 wrapText="1"/>
    </xf>
    <xf numFmtId="0" fontId="2" fillId="5" borderId="22" xfId="0" applyFont="1" applyFill="1" applyBorder="1" applyAlignment="1" applyProtection="1">
      <alignment vertical="center" wrapText="1"/>
    </xf>
    <xf numFmtId="0" fontId="2" fillId="5" borderId="23" xfId="0" applyFont="1" applyFill="1" applyBorder="1" applyAlignment="1" applyProtection="1">
      <alignment vertical="center" wrapText="1"/>
    </xf>
    <xf numFmtId="0" fontId="2" fillId="5" borderId="24" xfId="0" applyFont="1" applyFill="1" applyBorder="1" applyAlignment="1" applyProtection="1">
      <alignment vertical="center" wrapText="1"/>
    </xf>
    <xf numFmtId="0" fontId="2" fillId="4" borderId="9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vertical="center" wrapText="1"/>
      <protection locked="0"/>
    </xf>
    <xf numFmtId="0" fontId="2" fillId="5" borderId="27" xfId="0" applyFont="1" applyFill="1" applyBorder="1" applyAlignment="1" applyProtection="1">
      <alignment vertical="center" wrapText="1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5" borderId="0" xfId="0" applyFont="1" applyFill="1" applyAlignment="1" applyProtection="1">
      <alignment vertical="top"/>
    </xf>
    <xf numFmtId="49" fontId="2" fillId="5" borderId="0" xfId="0" quotePrefix="1" applyNumberFormat="1" applyFont="1" applyFill="1" applyAlignment="1" applyProtection="1">
      <alignment horizontal="left" vertical="center" indent="2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</xf>
    <xf numFmtId="0" fontId="2" fillId="6" borderId="0" xfId="0" applyFont="1" applyFill="1" applyAlignment="1" applyProtection="1">
      <alignment vertical="top"/>
    </xf>
    <xf numFmtId="0" fontId="2" fillId="5" borderId="0" xfId="0" applyFont="1" applyFill="1" applyAlignment="1" applyProtection="1">
      <alignment horizontal="left" vertical="top" wrapText="1"/>
    </xf>
    <xf numFmtId="0" fontId="7" fillId="5" borderId="0" xfId="0" applyFont="1" applyFill="1" applyAlignment="1" applyProtection="1">
      <alignment vertical="top" wrapText="1"/>
    </xf>
    <xf numFmtId="0" fontId="2" fillId="5" borderId="2" xfId="0" applyFont="1" applyFill="1" applyBorder="1" applyAlignment="1" applyProtection="1">
      <alignment vertical="center" wrapText="1"/>
      <protection locked="0"/>
    </xf>
    <xf numFmtId="0" fontId="2" fillId="5" borderId="3" xfId="0" applyFont="1" applyFill="1" applyBorder="1" applyAlignment="1" applyProtection="1">
      <alignment vertical="center" wrapText="1"/>
      <protection locked="0"/>
    </xf>
    <xf numFmtId="0" fontId="2" fillId="5" borderId="4" xfId="0" applyFont="1" applyFill="1" applyBorder="1" applyAlignment="1" applyProtection="1">
      <alignment vertical="center" wrapText="1"/>
      <protection locked="0"/>
    </xf>
    <xf numFmtId="49" fontId="2" fillId="5" borderId="0" xfId="0" applyNumberFormat="1" applyFont="1" applyFill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vertical="center" wrapText="1"/>
      <protection locked="0"/>
    </xf>
    <xf numFmtId="0" fontId="2" fillId="5" borderId="23" xfId="0" applyFont="1" applyFill="1" applyBorder="1" applyAlignment="1" applyProtection="1">
      <alignment horizontal="center" vertical="center" wrapText="1"/>
    </xf>
    <xf numFmtId="49" fontId="2" fillId="5" borderId="0" xfId="0" quotePrefix="1" applyNumberFormat="1" applyFont="1" applyFill="1" applyBorder="1" applyAlignment="1" applyProtection="1">
      <alignment horizontal="right" vertical="center"/>
    </xf>
    <xf numFmtId="0" fontId="2" fillId="5" borderId="0" xfId="0" applyFont="1" applyFill="1" applyBorder="1" applyAlignment="1" applyProtection="1">
      <alignment horizontal="left" vertical="top" wrapText="1"/>
    </xf>
  </cellXfs>
  <cellStyles count="1">
    <cellStyle name="標準" xfId="0" builtinId="0"/>
  </cellStyles>
  <dxfs count="35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color rgb="FFFF0000"/>
      </font>
    </dxf>
    <dxf>
      <font>
        <u val="none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3"/>
      </font>
    </dxf>
    <dxf>
      <font>
        <color rgb="FFFF0000"/>
      </font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EFFFFF"/>
      <color rgb="FFE7FFFF"/>
      <color rgb="FFEBFFFF"/>
      <color rgb="FFDDFFFE"/>
      <color rgb="FFCDFDFF"/>
      <color rgb="FF66FFFF"/>
      <color rgb="FFCCFFFF"/>
      <color rgb="FFE7FEFF"/>
      <color rgb="FFEFF6FB"/>
      <color rgb="FFFD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297656</xdr:colOff>
      <xdr:row>127</xdr:row>
      <xdr:rowOff>307178</xdr:rowOff>
    </xdr:from>
    <xdr:to>
      <xdr:col>8</xdr:col>
      <xdr:colOff>238128</xdr:colOff>
      <xdr:row>128</xdr:row>
      <xdr:rowOff>247649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A6CD1BC5-EEAA-42ED-8322-BC317CFAC974}"/>
            </a:ext>
          </a:extLst>
        </xdr:cNvPr>
        <xdr:cNvGrpSpPr/>
      </xdr:nvGrpSpPr>
      <xdr:grpSpPr>
        <a:xfrm>
          <a:off x="2012156" y="40436003"/>
          <a:ext cx="2512222" cy="254796"/>
          <a:chOff x="940594" y="19180966"/>
          <a:chExt cx="2512222" cy="619128"/>
        </a:xfrm>
      </xdr:grpSpPr>
      <xdr:cxnSp macro="">
        <xdr:nvCxnSpPr>
          <xdr:cNvPr id="1034" name="コネクタ: カギ線 1033">
            <a:extLst>
              <a:ext uri="{FF2B5EF4-FFF2-40B4-BE49-F238E27FC236}">
                <a16:creationId xmlns:a16="http://schemas.microsoft.com/office/drawing/2014/main" id="{0F0D5302-CF58-4B9D-A7C3-1AFF65B31DBB}"/>
              </a:ext>
            </a:extLst>
          </xdr:cNvPr>
          <xdr:cNvCxnSpPr/>
        </xdr:nvCxnSpPr>
        <xdr:spPr>
          <a:xfrm rot="10800000" flipV="1">
            <a:off x="952501" y="19180966"/>
            <a:ext cx="2500315" cy="238127"/>
          </a:xfrm>
          <a:prstGeom prst="bentConnector3">
            <a:avLst>
              <a:gd name="adj1" fmla="val 952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直線矢印コネクタ 34">
            <a:extLst>
              <a:ext uri="{FF2B5EF4-FFF2-40B4-BE49-F238E27FC236}">
                <a16:creationId xmlns:a16="http://schemas.microsoft.com/office/drawing/2014/main" id="{376B6004-FCCB-461B-8882-19DFEF18AEDD}"/>
              </a:ext>
            </a:extLst>
          </xdr:cNvPr>
          <xdr:cNvCxnSpPr/>
        </xdr:nvCxnSpPr>
        <xdr:spPr>
          <a:xfrm>
            <a:off x="940594" y="19419094"/>
            <a:ext cx="0" cy="3810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361951</xdr:colOff>
      <xdr:row>130</xdr:row>
      <xdr:rowOff>154780</xdr:rowOff>
    </xdr:from>
    <xdr:to>
      <xdr:col>3</xdr:col>
      <xdr:colOff>5</xdr:colOff>
      <xdr:row>135</xdr:row>
      <xdr:rowOff>2</xdr:rowOff>
    </xdr:to>
    <xdr:cxnSp macro="">
      <xdr:nvCxnSpPr>
        <xdr:cNvPr id="112" name="コネクタ: カギ線 111">
          <a:extLst>
            <a:ext uri="{FF2B5EF4-FFF2-40B4-BE49-F238E27FC236}">
              <a16:creationId xmlns:a16="http://schemas.microsoft.com/office/drawing/2014/main" id="{7B5284CA-C323-4AA7-9CDF-E295B08F29DF}"/>
            </a:ext>
          </a:extLst>
        </xdr:cNvPr>
        <xdr:cNvCxnSpPr/>
      </xdr:nvCxnSpPr>
      <xdr:spPr>
        <a:xfrm rot="5400000">
          <a:off x="1158479" y="41763552"/>
          <a:ext cx="1416847" cy="552454"/>
        </a:xfrm>
        <a:prstGeom prst="bentConnector3">
          <a:avLst>
            <a:gd name="adj1" fmla="val 1597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130970</xdr:colOff>
      <xdr:row>131</xdr:row>
      <xdr:rowOff>128589</xdr:rowOff>
    </xdr:from>
    <xdr:to>
      <xdr:col>2</xdr:col>
      <xdr:colOff>426253</xdr:colOff>
      <xdr:row>145</xdr:row>
      <xdr:rowOff>95249</xdr:rowOff>
    </xdr:to>
    <xdr:cxnSp macro="">
      <xdr:nvCxnSpPr>
        <xdr:cNvPr id="151" name="コネクタ: カギ線 150">
          <a:extLst>
            <a:ext uri="{FF2B5EF4-FFF2-40B4-BE49-F238E27FC236}">
              <a16:creationId xmlns:a16="http://schemas.microsoft.com/office/drawing/2014/main" id="{157F5147-DDBC-4F2F-AA2B-DF1B878F619C}"/>
            </a:ext>
          </a:extLst>
        </xdr:cNvPr>
        <xdr:cNvCxnSpPr/>
      </xdr:nvCxnSpPr>
      <xdr:spPr>
        <a:xfrm rot="5400000">
          <a:off x="-1550187" y="21312184"/>
          <a:ext cx="4300535" cy="938221"/>
        </a:xfrm>
        <a:prstGeom prst="bentConnector3">
          <a:avLst>
            <a:gd name="adj1" fmla="val 443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266701</xdr:colOff>
      <xdr:row>186</xdr:row>
      <xdr:rowOff>171451</xdr:rowOff>
    </xdr:from>
    <xdr:to>
      <xdr:col>2</xdr:col>
      <xdr:colOff>426249</xdr:colOff>
      <xdr:row>189</xdr:row>
      <xdr:rowOff>19053</xdr:rowOff>
    </xdr:to>
    <xdr:cxnSp macro="">
      <xdr:nvCxnSpPr>
        <xdr:cNvPr id="12" name="コネクタ: カギ線 11">
          <a:extLst>
            <a:ext uri="{FF2B5EF4-FFF2-40B4-BE49-F238E27FC236}">
              <a16:creationId xmlns:a16="http://schemas.microsoft.com/office/drawing/2014/main" id="{DEFE6AE5-0B08-43ED-A106-4F5F077F9D5A}"/>
            </a:ext>
          </a:extLst>
        </xdr:cNvPr>
        <xdr:cNvCxnSpPr/>
      </xdr:nvCxnSpPr>
      <xdr:spPr>
        <a:xfrm rot="5400000">
          <a:off x="1422799" y="59670553"/>
          <a:ext cx="790577" cy="645323"/>
        </a:xfrm>
        <a:prstGeom prst="bentConnector3">
          <a:avLst>
            <a:gd name="adj1" fmla="val 3012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238126</xdr:colOff>
      <xdr:row>203</xdr:row>
      <xdr:rowOff>1</xdr:rowOff>
    </xdr:from>
    <xdr:to>
      <xdr:col>2</xdr:col>
      <xdr:colOff>264325</xdr:colOff>
      <xdr:row>206</xdr:row>
      <xdr:rowOff>228601</xdr:rowOff>
    </xdr:to>
    <xdr:cxnSp macro="">
      <xdr:nvCxnSpPr>
        <xdr:cNvPr id="8" name="コネクタ: カギ線 7">
          <a:extLst>
            <a:ext uri="{FF2B5EF4-FFF2-40B4-BE49-F238E27FC236}">
              <a16:creationId xmlns:a16="http://schemas.microsoft.com/office/drawing/2014/main" id="{DBE37C46-2084-4465-979B-24CA0D3B5BFD}"/>
            </a:ext>
          </a:extLst>
        </xdr:cNvPr>
        <xdr:cNvCxnSpPr/>
      </xdr:nvCxnSpPr>
      <xdr:spPr>
        <a:xfrm rot="5400000">
          <a:off x="1137050" y="65080752"/>
          <a:ext cx="1171575" cy="511974"/>
        </a:xfrm>
        <a:prstGeom prst="bentConnector3">
          <a:avLst>
            <a:gd name="adj1" fmla="val 1220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202</xdr:row>
      <xdr:rowOff>19050</xdr:rowOff>
    </xdr:from>
    <xdr:to>
      <xdr:col>2</xdr:col>
      <xdr:colOff>390525</xdr:colOff>
      <xdr:row>204</xdr:row>
      <xdr:rowOff>9525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6357B71A-FD06-4A2E-9105-AD7C64794230}"/>
            </a:ext>
          </a:extLst>
        </xdr:cNvPr>
        <xdr:cNvSpPr/>
      </xdr:nvSpPr>
      <xdr:spPr>
        <a:xfrm>
          <a:off x="1990725" y="64455675"/>
          <a:ext cx="114300" cy="6191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236"/>
  <sheetViews>
    <sheetView tabSelected="1" view="pageBreakPreview" zoomScaleNormal="80" zoomScaleSheetLayoutView="100" workbookViewId="0">
      <selection activeCell="F17" sqref="F17:M17"/>
    </sheetView>
  </sheetViews>
  <sheetFormatPr defaultRowHeight="24.95" customHeight="1"/>
  <cols>
    <col min="1" max="1" width="16.125" style="5" customWidth="1"/>
    <col min="2" max="2" width="6.375" style="30" customWidth="1"/>
    <col min="3" max="8" width="5.625" style="5" customWidth="1"/>
    <col min="9" max="9" width="6.25" style="5" customWidth="1"/>
    <col min="10" max="10" width="5.625" style="5" customWidth="1"/>
    <col min="11" max="11" width="23.875" style="5" bestFit="1" customWidth="1"/>
    <col min="12" max="14" width="5.625" style="5" customWidth="1"/>
    <col min="15" max="15" width="2.375" style="5" customWidth="1"/>
    <col min="16" max="37" width="5.625" style="5" customWidth="1"/>
    <col min="38" max="16384" width="9" style="5"/>
  </cols>
  <sheetData>
    <row r="1" spans="2:15" ht="24.95" customHeight="1"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4.95" customHeight="1">
      <c r="B2" s="90" t="s">
        <v>226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4"/>
      <c r="O2" s="4"/>
    </row>
    <row r="3" spans="2:15" ht="24.95" customHeight="1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2:15" ht="24.95" customHeight="1">
      <c r="B4" s="3" t="s">
        <v>227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5" ht="24.95" customHeight="1">
      <c r="B5" s="3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 ht="24.95" customHeight="1">
      <c r="B6" s="3" t="s">
        <v>4</v>
      </c>
      <c r="C6" s="130" t="s">
        <v>5</v>
      </c>
      <c r="D6" s="130"/>
      <c r="E6" s="130"/>
      <c r="F6" s="130"/>
      <c r="G6" s="130"/>
      <c r="H6" s="130"/>
      <c r="I6" s="4"/>
      <c r="J6" s="4"/>
      <c r="K6" s="4"/>
      <c r="L6" s="4"/>
      <c r="M6" s="4"/>
      <c r="N6" s="4"/>
      <c r="O6" s="4"/>
    </row>
    <row r="7" spans="2:15" ht="24.95" customHeight="1">
      <c r="B7" s="137" t="s">
        <v>238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4"/>
      <c r="O7" s="4"/>
    </row>
    <row r="8" spans="2:15" ht="24.95" customHeight="1"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4"/>
      <c r="O8" s="4"/>
    </row>
    <row r="9" spans="2:15" ht="24.95" customHeight="1"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4"/>
      <c r="O9" s="4"/>
    </row>
    <row r="10" spans="2:15" ht="24.95" customHeight="1"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4"/>
      <c r="O10" s="4"/>
    </row>
    <row r="11" spans="2:15" ht="24.95" customHeight="1">
      <c r="B11" s="3" t="s">
        <v>0</v>
      </c>
      <c r="C11" s="4" t="s">
        <v>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2:15" ht="24.95" customHeight="1" thickBot="1">
      <c r="B12" s="6" t="s">
        <v>2</v>
      </c>
      <c r="C12" s="4" t="s">
        <v>30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2:15" ht="24.95" customHeight="1" thickBot="1">
      <c r="B13" s="6"/>
      <c r="C13" s="8"/>
      <c r="D13" s="8"/>
      <c r="E13" s="8"/>
      <c r="F13" s="95"/>
      <c r="G13" s="96"/>
      <c r="H13" s="96"/>
      <c r="I13" s="96"/>
      <c r="J13" s="96"/>
      <c r="K13" s="96"/>
      <c r="L13" s="96"/>
      <c r="M13" s="97"/>
      <c r="N13" s="4"/>
      <c r="O13" s="4"/>
    </row>
    <row r="14" spans="2:15" ht="24.95" customHeight="1">
      <c r="B14" s="6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24.95" customHeight="1">
      <c r="B15" s="6" t="s">
        <v>12</v>
      </c>
      <c r="C15" s="89" t="s">
        <v>264</v>
      </c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4"/>
      <c r="O15" s="4"/>
    </row>
    <row r="16" spans="2:15" ht="24.95" customHeight="1" thickBot="1">
      <c r="B16" s="6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76"/>
      <c r="O16" s="76"/>
    </row>
    <row r="17" spans="2:15" ht="24.95" customHeight="1" thickBot="1">
      <c r="B17" s="6"/>
      <c r="C17" s="4"/>
      <c r="D17" s="45"/>
      <c r="E17" s="8"/>
      <c r="F17" s="139"/>
      <c r="G17" s="140"/>
      <c r="H17" s="140"/>
      <c r="I17" s="140"/>
      <c r="J17" s="140"/>
      <c r="K17" s="140"/>
      <c r="L17" s="140"/>
      <c r="M17" s="141"/>
      <c r="N17" s="4"/>
      <c r="O17" s="4"/>
    </row>
    <row r="18" spans="2:15" ht="24.95" customHeight="1">
      <c r="B18" s="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2:15" ht="24.95" customHeight="1" thickBot="1">
      <c r="B19" s="6" t="s">
        <v>13</v>
      </c>
      <c r="C19" s="4" t="s">
        <v>31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2:15" ht="24.95" customHeight="1" thickBot="1">
      <c r="B20" s="9"/>
      <c r="C20" s="131" t="s">
        <v>14</v>
      </c>
      <c r="D20" s="131"/>
      <c r="E20" s="131"/>
      <c r="F20" s="132"/>
      <c r="G20" s="133"/>
      <c r="H20" s="134"/>
      <c r="I20" s="4"/>
      <c r="J20" s="10" t="s">
        <v>139</v>
      </c>
      <c r="K20" s="10"/>
      <c r="L20" s="10"/>
      <c r="M20" s="10"/>
      <c r="N20" s="4"/>
      <c r="O20" s="4"/>
    </row>
    <row r="21" spans="2:15" ht="24.95" customHeight="1" thickBot="1">
      <c r="B21" s="3"/>
      <c r="C21" s="131" t="s">
        <v>11</v>
      </c>
      <c r="D21" s="131"/>
      <c r="E21" s="131"/>
      <c r="F21" s="132"/>
      <c r="G21" s="133"/>
      <c r="H21" s="134"/>
      <c r="I21" s="4"/>
      <c r="J21" s="11" t="s">
        <v>137</v>
      </c>
      <c r="K21" s="136">
        <f>SUM(F20:H21)</f>
        <v>0</v>
      </c>
      <c r="L21" s="136"/>
      <c r="M21" s="11" t="s">
        <v>138</v>
      </c>
      <c r="N21" s="4"/>
      <c r="O21" s="4"/>
    </row>
    <row r="22" spans="2:15" ht="24.95" customHeight="1">
      <c r="B22" s="3"/>
      <c r="C22" s="142" t="s">
        <v>174</v>
      </c>
      <c r="D22" s="91" t="s">
        <v>175</v>
      </c>
      <c r="E22" s="91"/>
      <c r="F22" s="91"/>
      <c r="G22" s="91"/>
      <c r="H22" s="91"/>
      <c r="I22" s="91"/>
      <c r="J22" s="91"/>
      <c r="K22" s="91"/>
      <c r="L22" s="91"/>
      <c r="M22" s="91"/>
      <c r="N22" s="13"/>
      <c r="O22" s="13"/>
    </row>
    <row r="23" spans="2:15" ht="24.95" customHeight="1">
      <c r="B23" s="3"/>
      <c r="C23" s="142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13"/>
      <c r="O23" s="13"/>
    </row>
    <row r="24" spans="2:15" ht="24.95" customHeight="1">
      <c r="B24" s="3"/>
      <c r="C24" s="60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13"/>
      <c r="O24" s="13"/>
    </row>
    <row r="25" spans="2:15" ht="24.95" customHeight="1">
      <c r="B25" s="3"/>
      <c r="C25" s="12" t="s">
        <v>176</v>
      </c>
      <c r="D25" s="92" t="s">
        <v>177</v>
      </c>
      <c r="E25" s="92"/>
      <c r="F25" s="92"/>
      <c r="G25" s="92"/>
      <c r="H25" s="92"/>
      <c r="I25" s="92"/>
      <c r="J25" s="92"/>
      <c r="K25" s="92"/>
      <c r="L25" s="92"/>
      <c r="M25" s="92"/>
      <c r="N25" s="13"/>
      <c r="O25" s="13"/>
    </row>
    <row r="26" spans="2:15" ht="24.95" customHeight="1">
      <c r="B26" s="3"/>
      <c r="C26" s="1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13"/>
      <c r="O26" s="13"/>
    </row>
    <row r="27" spans="2:15" ht="24.95" customHeight="1">
      <c r="B27" s="14"/>
      <c r="C27" s="4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4"/>
      <c r="O27" s="4"/>
    </row>
    <row r="28" spans="2:15" ht="24.95" customHeight="1" thickBot="1">
      <c r="B28" s="6" t="s">
        <v>10</v>
      </c>
      <c r="C28" s="4" t="s">
        <v>32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2:15" ht="24.95" customHeight="1" thickBot="1">
      <c r="B29" s="14"/>
      <c r="C29" s="4"/>
      <c r="D29" s="4"/>
      <c r="E29" s="4"/>
      <c r="F29" s="95"/>
      <c r="G29" s="96"/>
      <c r="H29" s="96"/>
      <c r="I29" s="96"/>
      <c r="J29" s="96"/>
      <c r="K29" s="96"/>
      <c r="L29" s="96"/>
      <c r="M29" s="97"/>
      <c r="N29" s="4"/>
      <c r="O29" s="4"/>
    </row>
    <row r="30" spans="2:15" ht="24.95" customHeight="1">
      <c r="B30" s="14"/>
      <c r="C30" s="4"/>
      <c r="D30" s="4"/>
      <c r="E30" s="4"/>
      <c r="F30" s="4"/>
      <c r="G30" s="4"/>
      <c r="H30" s="4"/>
      <c r="I30" s="4"/>
      <c r="J30" s="4"/>
      <c r="K30" s="4"/>
      <c r="L30" s="4"/>
      <c r="M30" s="49" t="s">
        <v>237</v>
      </c>
      <c r="O30" s="4">
        <v>1</v>
      </c>
    </row>
    <row r="31" spans="2:15" ht="24.95" customHeight="1">
      <c r="B31" s="14" t="s">
        <v>7</v>
      </c>
      <c r="C31" s="4" t="s">
        <v>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2:15" ht="24.95" customHeight="1">
      <c r="B32" s="3"/>
      <c r="C32" s="138" t="s">
        <v>262</v>
      </c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5"/>
      <c r="O32" s="15"/>
    </row>
    <row r="33" spans="2:17" ht="24.95" customHeight="1">
      <c r="B33" s="3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5"/>
      <c r="O33" s="15"/>
    </row>
    <row r="34" spans="2:17" ht="24.95" customHeight="1">
      <c r="B34" s="6" t="s">
        <v>2</v>
      </c>
      <c r="C34" s="89" t="s">
        <v>250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15"/>
      <c r="O34" s="15"/>
    </row>
    <row r="35" spans="2:17" ht="24.95" customHeight="1" thickBot="1">
      <c r="B35" s="7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15"/>
      <c r="O35" s="15"/>
    </row>
    <row r="36" spans="2:17" ht="24.95" customHeight="1" thickBot="1">
      <c r="B36" s="7"/>
      <c r="C36" s="135" t="s">
        <v>248</v>
      </c>
      <c r="D36" s="135"/>
      <c r="E36" s="135"/>
      <c r="F36" s="132"/>
      <c r="G36" s="133"/>
      <c r="H36" s="134"/>
      <c r="I36" s="4"/>
      <c r="J36" s="4"/>
      <c r="K36" s="4"/>
      <c r="L36" s="4"/>
      <c r="M36" s="4"/>
      <c r="N36" s="4"/>
      <c r="O36" s="4"/>
      <c r="P36" s="5">
        <f>COUNTA(F36)</f>
        <v>0</v>
      </c>
    </row>
    <row r="37" spans="2:17" ht="24.95" customHeight="1">
      <c r="B37" s="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2:17" ht="24.95" customHeight="1">
      <c r="B38" s="6" t="s">
        <v>6</v>
      </c>
      <c r="C38" s="89" t="s">
        <v>281</v>
      </c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15"/>
      <c r="O38" s="15"/>
    </row>
    <row r="39" spans="2:17" ht="24.95" customHeight="1">
      <c r="B39" s="7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15"/>
      <c r="O39" s="15"/>
    </row>
    <row r="40" spans="2:17" ht="24.95" customHeight="1" thickBot="1">
      <c r="B40" s="7"/>
      <c r="C40" s="15"/>
      <c r="D40" s="15"/>
      <c r="E40" s="15"/>
      <c r="F40" s="123" t="s">
        <v>49</v>
      </c>
      <c r="G40" s="123"/>
      <c r="H40" s="123"/>
      <c r="I40" s="123" t="s">
        <v>50</v>
      </c>
      <c r="J40" s="123"/>
      <c r="K40" s="123"/>
      <c r="L40" s="144"/>
      <c r="M40" s="144"/>
      <c r="N40" s="117"/>
      <c r="O40" s="16"/>
    </row>
    <row r="41" spans="2:17" ht="24.95" customHeight="1">
      <c r="B41" s="7"/>
      <c r="C41" s="128" t="s">
        <v>33</v>
      </c>
      <c r="D41" s="128"/>
      <c r="E41" s="129"/>
      <c r="F41" s="143"/>
      <c r="G41" s="122"/>
      <c r="H41" s="122"/>
      <c r="I41" s="122"/>
      <c r="J41" s="122"/>
      <c r="K41" s="124"/>
      <c r="L41" s="119"/>
      <c r="M41" s="120"/>
      <c r="N41" s="121"/>
      <c r="O41" s="17"/>
      <c r="P41" s="5">
        <f>COUNTA(F41)</f>
        <v>0</v>
      </c>
      <c r="Q41" s="5">
        <f>COUNTA(I41)</f>
        <v>0</v>
      </c>
    </row>
    <row r="42" spans="2:17" ht="24.95" customHeight="1">
      <c r="B42" s="7"/>
      <c r="C42" s="128" t="s">
        <v>34</v>
      </c>
      <c r="D42" s="128"/>
      <c r="E42" s="129"/>
      <c r="F42" s="104"/>
      <c r="G42" s="105"/>
      <c r="H42" s="105"/>
      <c r="I42" s="105"/>
      <c r="J42" s="105"/>
      <c r="K42" s="106"/>
      <c r="L42" s="119"/>
      <c r="M42" s="120"/>
      <c r="N42" s="121"/>
      <c r="O42" s="17"/>
      <c r="P42" s="5">
        <f t="shared" ref="P42:P55" si="0">COUNTA(F42)</f>
        <v>0</v>
      </c>
      <c r="Q42" s="5">
        <f t="shared" ref="Q42:Q55" si="1">COUNTA(I42)</f>
        <v>0</v>
      </c>
    </row>
    <row r="43" spans="2:17" ht="24.95" customHeight="1">
      <c r="B43" s="7"/>
      <c r="C43" s="128" t="s">
        <v>35</v>
      </c>
      <c r="D43" s="128"/>
      <c r="E43" s="129"/>
      <c r="F43" s="104"/>
      <c r="G43" s="105"/>
      <c r="H43" s="105"/>
      <c r="I43" s="105"/>
      <c r="J43" s="105"/>
      <c r="K43" s="106"/>
      <c r="L43" s="119"/>
      <c r="M43" s="120"/>
      <c r="N43" s="121"/>
      <c r="O43" s="17"/>
      <c r="P43" s="5">
        <f t="shared" si="0"/>
        <v>0</v>
      </c>
      <c r="Q43" s="5">
        <f t="shared" si="1"/>
        <v>0</v>
      </c>
    </row>
    <row r="44" spans="2:17" ht="24.95" customHeight="1">
      <c r="B44" s="7"/>
      <c r="C44" s="128" t="s">
        <v>36</v>
      </c>
      <c r="D44" s="128"/>
      <c r="E44" s="129"/>
      <c r="F44" s="104"/>
      <c r="G44" s="105"/>
      <c r="H44" s="105"/>
      <c r="I44" s="105"/>
      <c r="J44" s="105"/>
      <c r="K44" s="106"/>
      <c r="L44" s="119"/>
      <c r="M44" s="120"/>
      <c r="N44" s="121"/>
      <c r="O44" s="17"/>
      <c r="P44" s="5">
        <f t="shared" si="0"/>
        <v>0</v>
      </c>
      <c r="Q44" s="5">
        <f t="shared" si="1"/>
        <v>0</v>
      </c>
    </row>
    <row r="45" spans="2:17" ht="24.95" customHeight="1">
      <c r="B45" s="7"/>
      <c r="C45" s="128" t="s">
        <v>37</v>
      </c>
      <c r="D45" s="128"/>
      <c r="E45" s="129"/>
      <c r="F45" s="104"/>
      <c r="G45" s="105"/>
      <c r="H45" s="105"/>
      <c r="I45" s="105"/>
      <c r="J45" s="105"/>
      <c r="K45" s="106"/>
      <c r="L45" s="119"/>
      <c r="M45" s="120"/>
      <c r="N45" s="121"/>
      <c r="O45" s="17"/>
      <c r="P45" s="5">
        <f t="shared" si="0"/>
        <v>0</v>
      </c>
      <c r="Q45" s="5">
        <f t="shared" si="1"/>
        <v>0</v>
      </c>
    </row>
    <row r="46" spans="2:17" ht="24.95" customHeight="1">
      <c r="B46" s="7"/>
      <c r="C46" s="128" t="s">
        <v>38</v>
      </c>
      <c r="D46" s="128"/>
      <c r="E46" s="129"/>
      <c r="F46" s="104"/>
      <c r="G46" s="105"/>
      <c r="H46" s="105"/>
      <c r="I46" s="105"/>
      <c r="J46" s="105"/>
      <c r="K46" s="106"/>
      <c r="L46" s="119"/>
      <c r="M46" s="120"/>
      <c r="N46" s="121"/>
      <c r="O46" s="17"/>
      <c r="P46" s="5">
        <f t="shared" si="0"/>
        <v>0</v>
      </c>
      <c r="Q46" s="5">
        <f t="shared" si="1"/>
        <v>0</v>
      </c>
    </row>
    <row r="47" spans="2:17" ht="24.95" customHeight="1">
      <c r="B47" s="7"/>
      <c r="C47" s="128" t="s">
        <v>39</v>
      </c>
      <c r="D47" s="128"/>
      <c r="E47" s="129"/>
      <c r="F47" s="104"/>
      <c r="G47" s="105"/>
      <c r="H47" s="105"/>
      <c r="I47" s="105"/>
      <c r="J47" s="105"/>
      <c r="K47" s="106"/>
      <c r="L47" s="119"/>
      <c r="M47" s="120"/>
      <c r="N47" s="121"/>
      <c r="O47" s="17"/>
      <c r="P47" s="5">
        <f t="shared" si="0"/>
        <v>0</v>
      </c>
      <c r="Q47" s="5">
        <f t="shared" si="1"/>
        <v>0</v>
      </c>
    </row>
    <row r="48" spans="2:17" ht="24.95" customHeight="1">
      <c r="B48" s="7"/>
      <c r="C48" s="128" t="s">
        <v>40</v>
      </c>
      <c r="D48" s="128"/>
      <c r="E48" s="129"/>
      <c r="F48" s="104"/>
      <c r="G48" s="105"/>
      <c r="H48" s="105"/>
      <c r="I48" s="105"/>
      <c r="J48" s="105"/>
      <c r="K48" s="106"/>
      <c r="L48" s="119"/>
      <c r="M48" s="120"/>
      <c r="N48" s="121"/>
      <c r="O48" s="17"/>
      <c r="P48" s="5">
        <f t="shared" si="0"/>
        <v>0</v>
      </c>
      <c r="Q48" s="5">
        <f t="shared" si="1"/>
        <v>0</v>
      </c>
    </row>
    <row r="49" spans="2:17" ht="24.95" customHeight="1">
      <c r="B49" s="7"/>
      <c r="C49" s="128" t="s">
        <v>52</v>
      </c>
      <c r="D49" s="128"/>
      <c r="E49" s="129"/>
      <c r="F49" s="104"/>
      <c r="G49" s="105"/>
      <c r="H49" s="105"/>
      <c r="I49" s="105"/>
      <c r="J49" s="105"/>
      <c r="K49" s="106"/>
      <c r="L49" s="119"/>
      <c r="M49" s="120"/>
      <c r="N49" s="121"/>
      <c r="O49" s="17"/>
      <c r="P49" s="5">
        <f t="shared" si="0"/>
        <v>0</v>
      </c>
      <c r="Q49" s="5">
        <f t="shared" si="1"/>
        <v>0</v>
      </c>
    </row>
    <row r="50" spans="2:17" ht="24.95" customHeight="1">
      <c r="B50" s="7"/>
      <c r="C50" s="128" t="s">
        <v>53</v>
      </c>
      <c r="D50" s="128"/>
      <c r="E50" s="129"/>
      <c r="F50" s="104"/>
      <c r="G50" s="105"/>
      <c r="H50" s="105"/>
      <c r="I50" s="105"/>
      <c r="J50" s="105"/>
      <c r="K50" s="106"/>
      <c r="L50" s="119"/>
      <c r="M50" s="120"/>
      <c r="N50" s="121"/>
      <c r="O50" s="17"/>
      <c r="P50" s="5">
        <f t="shared" si="0"/>
        <v>0</v>
      </c>
      <c r="Q50" s="5">
        <f t="shared" si="1"/>
        <v>0</v>
      </c>
    </row>
    <row r="51" spans="2:17" ht="24.95" customHeight="1">
      <c r="B51" s="7"/>
      <c r="C51" s="128" t="s">
        <v>54</v>
      </c>
      <c r="D51" s="128"/>
      <c r="E51" s="129"/>
      <c r="F51" s="104"/>
      <c r="G51" s="105"/>
      <c r="H51" s="105"/>
      <c r="I51" s="105"/>
      <c r="J51" s="105"/>
      <c r="K51" s="106"/>
      <c r="L51" s="119"/>
      <c r="M51" s="120"/>
      <c r="N51" s="121"/>
      <c r="O51" s="17"/>
      <c r="P51" s="5">
        <f t="shared" si="0"/>
        <v>0</v>
      </c>
      <c r="Q51" s="5">
        <f t="shared" si="1"/>
        <v>0</v>
      </c>
    </row>
    <row r="52" spans="2:17" ht="24.95" customHeight="1">
      <c r="B52" s="7"/>
      <c r="C52" s="128" t="s">
        <v>55</v>
      </c>
      <c r="D52" s="128"/>
      <c r="E52" s="129"/>
      <c r="F52" s="104"/>
      <c r="G52" s="105"/>
      <c r="H52" s="105"/>
      <c r="I52" s="105"/>
      <c r="J52" s="105"/>
      <c r="K52" s="106"/>
      <c r="L52" s="119"/>
      <c r="M52" s="120"/>
      <c r="N52" s="121"/>
      <c r="O52" s="17"/>
      <c r="P52" s="5">
        <f t="shared" si="0"/>
        <v>0</v>
      </c>
      <c r="Q52" s="5">
        <f t="shared" si="1"/>
        <v>0</v>
      </c>
    </row>
    <row r="53" spans="2:17" ht="24.95" customHeight="1">
      <c r="B53" s="7"/>
      <c r="C53" s="128" t="s">
        <v>56</v>
      </c>
      <c r="D53" s="128"/>
      <c r="E53" s="129"/>
      <c r="F53" s="104"/>
      <c r="G53" s="105"/>
      <c r="H53" s="105"/>
      <c r="I53" s="105"/>
      <c r="J53" s="105"/>
      <c r="K53" s="106"/>
      <c r="L53" s="119"/>
      <c r="M53" s="120"/>
      <c r="N53" s="121"/>
      <c r="O53" s="17"/>
      <c r="P53" s="5">
        <f t="shared" si="0"/>
        <v>0</v>
      </c>
      <c r="Q53" s="5">
        <f t="shared" si="1"/>
        <v>0</v>
      </c>
    </row>
    <row r="54" spans="2:17" ht="24.95" customHeight="1">
      <c r="B54" s="7"/>
      <c r="C54" s="128" t="s">
        <v>57</v>
      </c>
      <c r="D54" s="128"/>
      <c r="E54" s="129"/>
      <c r="F54" s="104"/>
      <c r="G54" s="105"/>
      <c r="H54" s="105"/>
      <c r="I54" s="105"/>
      <c r="J54" s="105"/>
      <c r="K54" s="106"/>
      <c r="L54" s="119"/>
      <c r="M54" s="120"/>
      <c r="N54" s="121"/>
      <c r="O54" s="17"/>
      <c r="P54" s="5">
        <f t="shared" si="0"/>
        <v>0</v>
      </c>
      <c r="Q54" s="5">
        <f t="shared" si="1"/>
        <v>0</v>
      </c>
    </row>
    <row r="55" spans="2:17" ht="24.95" customHeight="1">
      <c r="B55" s="7"/>
      <c r="C55" s="128" t="s">
        <v>58</v>
      </c>
      <c r="D55" s="128"/>
      <c r="E55" s="129"/>
      <c r="F55" s="104"/>
      <c r="G55" s="105"/>
      <c r="H55" s="105"/>
      <c r="I55" s="105"/>
      <c r="J55" s="105"/>
      <c r="K55" s="106"/>
      <c r="L55" s="119"/>
      <c r="M55" s="120"/>
      <c r="N55" s="121"/>
      <c r="O55" s="4"/>
      <c r="P55" s="5">
        <f t="shared" si="0"/>
        <v>0</v>
      </c>
      <c r="Q55" s="5">
        <f t="shared" si="1"/>
        <v>0</v>
      </c>
    </row>
    <row r="56" spans="2:17" ht="24.95" customHeight="1">
      <c r="B56" s="7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66"/>
      <c r="O56" s="4">
        <v>2</v>
      </c>
    </row>
    <row r="57" spans="2:17" ht="24.95" customHeight="1">
      <c r="B57" s="7" t="s">
        <v>173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2:17" ht="24.95" customHeight="1">
      <c r="B58" s="7"/>
      <c r="C58" s="15"/>
      <c r="D58" s="15"/>
      <c r="E58" s="15"/>
      <c r="F58" s="114" t="s">
        <v>49</v>
      </c>
      <c r="G58" s="114"/>
      <c r="H58" s="114"/>
      <c r="I58" s="114" t="s">
        <v>50</v>
      </c>
      <c r="J58" s="115"/>
      <c r="K58" s="116"/>
      <c r="L58" s="117"/>
      <c r="M58" s="118"/>
      <c r="N58" s="118"/>
      <c r="O58" s="16"/>
    </row>
    <row r="59" spans="2:17" ht="24.95" customHeight="1">
      <c r="B59" s="7"/>
      <c r="C59" s="128" t="s">
        <v>59</v>
      </c>
      <c r="D59" s="128"/>
      <c r="E59" s="129"/>
      <c r="F59" s="104"/>
      <c r="G59" s="105"/>
      <c r="H59" s="105"/>
      <c r="I59" s="105"/>
      <c r="J59" s="105"/>
      <c r="K59" s="106"/>
      <c r="L59" s="119"/>
      <c r="M59" s="120"/>
      <c r="N59" s="121"/>
      <c r="O59" s="17"/>
      <c r="P59" s="5">
        <f>COUNTA(F59)</f>
        <v>0</v>
      </c>
      <c r="Q59" s="5">
        <f>COUNTA(I59)</f>
        <v>0</v>
      </c>
    </row>
    <row r="60" spans="2:17" ht="24.95" customHeight="1">
      <c r="B60" s="7"/>
      <c r="C60" s="128" t="s">
        <v>60</v>
      </c>
      <c r="D60" s="128"/>
      <c r="E60" s="129"/>
      <c r="F60" s="104"/>
      <c r="G60" s="105"/>
      <c r="H60" s="105"/>
      <c r="I60" s="105"/>
      <c r="J60" s="105"/>
      <c r="K60" s="106"/>
      <c r="L60" s="119"/>
      <c r="M60" s="120"/>
      <c r="N60" s="121"/>
      <c r="O60" s="17"/>
      <c r="P60" s="5">
        <f t="shared" ref="P60:P96" si="2">COUNTA(F60)</f>
        <v>0</v>
      </c>
      <c r="Q60" s="5">
        <f t="shared" ref="Q60:Q96" si="3">COUNTA(I60)</f>
        <v>0</v>
      </c>
    </row>
    <row r="61" spans="2:17" ht="24.95" customHeight="1">
      <c r="B61" s="7"/>
      <c r="C61" s="128" t="s">
        <v>61</v>
      </c>
      <c r="D61" s="128"/>
      <c r="E61" s="129"/>
      <c r="F61" s="104"/>
      <c r="G61" s="105"/>
      <c r="H61" s="105"/>
      <c r="I61" s="105"/>
      <c r="J61" s="105"/>
      <c r="K61" s="106"/>
      <c r="L61" s="119"/>
      <c r="M61" s="120"/>
      <c r="N61" s="121"/>
      <c r="O61" s="17"/>
      <c r="P61" s="5">
        <f t="shared" si="2"/>
        <v>0</v>
      </c>
      <c r="Q61" s="5">
        <f t="shared" si="3"/>
        <v>0</v>
      </c>
    </row>
    <row r="62" spans="2:17" ht="24.95" customHeight="1">
      <c r="B62" s="7"/>
      <c r="C62" s="128" t="s">
        <v>62</v>
      </c>
      <c r="D62" s="128"/>
      <c r="E62" s="129"/>
      <c r="F62" s="104"/>
      <c r="G62" s="105"/>
      <c r="H62" s="105"/>
      <c r="I62" s="105"/>
      <c r="J62" s="105"/>
      <c r="K62" s="106"/>
      <c r="L62" s="119"/>
      <c r="M62" s="120"/>
      <c r="N62" s="121"/>
      <c r="O62" s="17"/>
      <c r="P62" s="5">
        <f t="shared" si="2"/>
        <v>0</v>
      </c>
      <c r="Q62" s="5">
        <f t="shared" si="3"/>
        <v>0</v>
      </c>
    </row>
    <row r="63" spans="2:17" ht="24.95" customHeight="1">
      <c r="B63" s="7"/>
      <c r="C63" s="128" t="s">
        <v>63</v>
      </c>
      <c r="D63" s="128"/>
      <c r="E63" s="129"/>
      <c r="F63" s="104"/>
      <c r="G63" s="105"/>
      <c r="H63" s="105"/>
      <c r="I63" s="105"/>
      <c r="J63" s="105"/>
      <c r="K63" s="106"/>
      <c r="L63" s="119"/>
      <c r="M63" s="120"/>
      <c r="N63" s="121"/>
      <c r="O63" s="17"/>
      <c r="P63" s="5">
        <f t="shared" si="2"/>
        <v>0</v>
      </c>
      <c r="Q63" s="5">
        <f t="shared" si="3"/>
        <v>0</v>
      </c>
    </row>
    <row r="64" spans="2:17" ht="24.95" customHeight="1">
      <c r="B64" s="7"/>
      <c r="C64" s="128" t="s">
        <v>85</v>
      </c>
      <c r="D64" s="128"/>
      <c r="E64" s="129"/>
      <c r="F64" s="104"/>
      <c r="G64" s="105"/>
      <c r="H64" s="105"/>
      <c r="I64" s="105"/>
      <c r="J64" s="105"/>
      <c r="K64" s="106"/>
      <c r="L64" s="119"/>
      <c r="M64" s="120"/>
      <c r="N64" s="121"/>
      <c r="O64" s="17"/>
      <c r="P64" s="5">
        <f t="shared" si="2"/>
        <v>0</v>
      </c>
      <c r="Q64" s="5">
        <f t="shared" si="3"/>
        <v>0</v>
      </c>
    </row>
    <row r="65" spans="2:17" ht="24.95" customHeight="1">
      <c r="B65" s="7"/>
      <c r="C65" s="128" t="s">
        <v>86</v>
      </c>
      <c r="D65" s="128"/>
      <c r="E65" s="129"/>
      <c r="F65" s="104"/>
      <c r="G65" s="105"/>
      <c r="H65" s="105"/>
      <c r="I65" s="105"/>
      <c r="J65" s="105"/>
      <c r="K65" s="106"/>
      <c r="L65" s="119"/>
      <c r="M65" s="120"/>
      <c r="N65" s="121"/>
      <c r="O65" s="17"/>
      <c r="P65" s="5">
        <f t="shared" si="2"/>
        <v>0</v>
      </c>
      <c r="Q65" s="5">
        <f t="shared" si="3"/>
        <v>0</v>
      </c>
    </row>
    <row r="66" spans="2:17" ht="24.95" customHeight="1">
      <c r="B66" s="7"/>
      <c r="C66" s="128" t="s">
        <v>87</v>
      </c>
      <c r="D66" s="128"/>
      <c r="E66" s="129"/>
      <c r="F66" s="104"/>
      <c r="G66" s="105"/>
      <c r="H66" s="105"/>
      <c r="I66" s="105"/>
      <c r="J66" s="105"/>
      <c r="K66" s="106"/>
      <c r="L66" s="119"/>
      <c r="M66" s="120"/>
      <c r="N66" s="121"/>
      <c r="O66" s="17"/>
      <c r="P66" s="5">
        <f t="shared" si="2"/>
        <v>0</v>
      </c>
      <c r="Q66" s="5">
        <f t="shared" si="3"/>
        <v>0</v>
      </c>
    </row>
    <row r="67" spans="2:17" ht="24.95" customHeight="1">
      <c r="B67" s="7"/>
      <c r="C67" s="128" t="s">
        <v>88</v>
      </c>
      <c r="D67" s="128"/>
      <c r="E67" s="129"/>
      <c r="F67" s="104"/>
      <c r="G67" s="105"/>
      <c r="H67" s="105"/>
      <c r="I67" s="105"/>
      <c r="J67" s="105"/>
      <c r="K67" s="106"/>
      <c r="L67" s="119"/>
      <c r="M67" s="120"/>
      <c r="N67" s="121"/>
      <c r="O67" s="17"/>
      <c r="P67" s="5">
        <f t="shared" si="2"/>
        <v>0</v>
      </c>
      <c r="Q67" s="5">
        <f t="shared" si="3"/>
        <v>0</v>
      </c>
    </row>
    <row r="68" spans="2:17" ht="24.95" customHeight="1">
      <c r="B68" s="7"/>
      <c r="C68" s="128" t="s">
        <v>89</v>
      </c>
      <c r="D68" s="128"/>
      <c r="E68" s="129"/>
      <c r="F68" s="104"/>
      <c r="G68" s="105"/>
      <c r="H68" s="105"/>
      <c r="I68" s="105"/>
      <c r="J68" s="105"/>
      <c r="K68" s="106"/>
      <c r="L68" s="119"/>
      <c r="M68" s="120"/>
      <c r="N68" s="121"/>
      <c r="O68" s="17"/>
      <c r="P68" s="5">
        <f t="shared" si="2"/>
        <v>0</v>
      </c>
      <c r="Q68" s="5">
        <f t="shared" si="3"/>
        <v>0</v>
      </c>
    </row>
    <row r="69" spans="2:17" ht="24.95" customHeight="1">
      <c r="B69" s="7"/>
      <c r="C69" s="128" t="s">
        <v>90</v>
      </c>
      <c r="D69" s="128"/>
      <c r="E69" s="129"/>
      <c r="F69" s="104"/>
      <c r="G69" s="105"/>
      <c r="H69" s="105"/>
      <c r="I69" s="105"/>
      <c r="J69" s="105"/>
      <c r="K69" s="106"/>
      <c r="L69" s="119"/>
      <c r="M69" s="120"/>
      <c r="N69" s="121"/>
      <c r="O69" s="17"/>
      <c r="P69" s="5">
        <f t="shared" si="2"/>
        <v>0</v>
      </c>
      <c r="Q69" s="5">
        <f t="shared" si="3"/>
        <v>0</v>
      </c>
    </row>
    <row r="70" spans="2:17" ht="24.95" customHeight="1">
      <c r="B70" s="7"/>
      <c r="C70" s="128" t="s">
        <v>91</v>
      </c>
      <c r="D70" s="128"/>
      <c r="E70" s="129"/>
      <c r="F70" s="104"/>
      <c r="G70" s="105"/>
      <c r="H70" s="105"/>
      <c r="I70" s="105"/>
      <c r="J70" s="105"/>
      <c r="K70" s="106"/>
      <c r="L70" s="119"/>
      <c r="M70" s="120"/>
      <c r="N70" s="121"/>
      <c r="O70" s="17"/>
      <c r="P70" s="5">
        <f t="shared" si="2"/>
        <v>0</v>
      </c>
      <c r="Q70" s="5">
        <f t="shared" si="3"/>
        <v>0</v>
      </c>
    </row>
    <row r="71" spans="2:17" ht="24.95" customHeight="1">
      <c r="B71" s="7"/>
      <c r="C71" s="128" t="s">
        <v>92</v>
      </c>
      <c r="D71" s="128"/>
      <c r="E71" s="129"/>
      <c r="F71" s="104"/>
      <c r="G71" s="105"/>
      <c r="H71" s="105"/>
      <c r="I71" s="105"/>
      <c r="J71" s="105"/>
      <c r="K71" s="106"/>
      <c r="L71" s="119"/>
      <c r="M71" s="120"/>
      <c r="N71" s="121"/>
      <c r="O71" s="17"/>
      <c r="P71" s="5">
        <f t="shared" si="2"/>
        <v>0</v>
      </c>
      <c r="Q71" s="5">
        <f t="shared" si="3"/>
        <v>0</v>
      </c>
    </row>
    <row r="72" spans="2:17" ht="24.95" customHeight="1">
      <c r="B72" s="7"/>
      <c r="C72" s="128" t="s">
        <v>93</v>
      </c>
      <c r="D72" s="128"/>
      <c r="E72" s="129"/>
      <c r="F72" s="104"/>
      <c r="G72" s="105"/>
      <c r="H72" s="105"/>
      <c r="I72" s="105"/>
      <c r="J72" s="105"/>
      <c r="K72" s="106"/>
      <c r="L72" s="119"/>
      <c r="M72" s="120"/>
      <c r="N72" s="121"/>
      <c r="O72" s="17"/>
      <c r="P72" s="5">
        <f t="shared" si="2"/>
        <v>0</v>
      </c>
      <c r="Q72" s="5">
        <f t="shared" si="3"/>
        <v>0</v>
      </c>
    </row>
    <row r="73" spans="2:17" ht="24.95" customHeight="1" thickBot="1">
      <c r="B73" s="7"/>
      <c r="C73" s="128" t="s">
        <v>94</v>
      </c>
      <c r="D73" s="128"/>
      <c r="E73" s="129"/>
      <c r="F73" s="101"/>
      <c r="G73" s="102"/>
      <c r="H73" s="102"/>
      <c r="I73" s="102"/>
      <c r="J73" s="102"/>
      <c r="K73" s="103"/>
      <c r="L73" s="125"/>
      <c r="M73" s="120"/>
      <c r="N73" s="121"/>
      <c r="O73" s="17"/>
      <c r="P73" s="5">
        <f t="shared" si="2"/>
        <v>0</v>
      </c>
      <c r="Q73" s="5">
        <f t="shared" si="3"/>
        <v>0</v>
      </c>
    </row>
    <row r="74" spans="2:17" ht="24.95" customHeight="1">
      <c r="B74" s="7"/>
      <c r="C74" s="51"/>
      <c r="D74" s="51"/>
      <c r="E74" s="51"/>
      <c r="F74" s="53"/>
      <c r="G74" s="53"/>
      <c r="H74" s="53"/>
      <c r="I74" s="53"/>
      <c r="J74" s="53"/>
      <c r="K74" s="53"/>
      <c r="L74" s="17"/>
      <c r="M74" s="17"/>
      <c r="N74" s="17"/>
      <c r="O74" s="17">
        <v>3</v>
      </c>
    </row>
    <row r="75" spans="2:17" ht="24.95" customHeight="1">
      <c r="B75" s="6" t="s">
        <v>13</v>
      </c>
      <c r="C75" s="89" t="s">
        <v>251</v>
      </c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65"/>
      <c r="O75" s="65"/>
    </row>
    <row r="76" spans="2:17" ht="24.95" customHeight="1" thickBot="1">
      <c r="B76" s="7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65"/>
      <c r="O76" s="65"/>
    </row>
    <row r="77" spans="2:17" ht="24.95" customHeight="1" thickBot="1">
      <c r="B77" s="7"/>
      <c r="C77" s="135" t="s">
        <v>249</v>
      </c>
      <c r="D77" s="135"/>
      <c r="E77" s="135"/>
      <c r="F77" s="132"/>
      <c r="G77" s="133"/>
      <c r="H77" s="134"/>
      <c r="I77" s="4"/>
      <c r="J77" s="4"/>
      <c r="K77" s="4"/>
      <c r="L77" s="4"/>
      <c r="M77" s="4"/>
      <c r="N77" s="4"/>
      <c r="O77" s="4"/>
      <c r="P77" s="5">
        <f>COUNTA(F77)</f>
        <v>0</v>
      </c>
    </row>
    <row r="78" spans="2:17" ht="24.95" customHeight="1">
      <c r="B78" s="7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</row>
    <row r="79" spans="2:17" ht="24.95" customHeight="1">
      <c r="B79" s="6" t="s">
        <v>252</v>
      </c>
      <c r="C79" s="89" t="s">
        <v>282</v>
      </c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65"/>
      <c r="O79" s="65"/>
    </row>
    <row r="80" spans="2:17" ht="24.95" customHeight="1">
      <c r="B80" s="7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65"/>
      <c r="O80" s="65"/>
    </row>
    <row r="81" spans="2:18" ht="24.95" customHeight="1" thickBot="1">
      <c r="B81" s="7"/>
      <c r="C81" s="52"/>
      <c r="D81" s="52"/>
      <c r="E81" s="52"/>
      <c r="F81" s="123" t="s">
        <v>49</v>
      </c>
      <c r="G81" s="123"/>
      <c r="H81" s="123"/>
      <c r="I81" s="123" t="s">
        <v>50</v>
      </c>
      <c r="J81" s="123"/>
      <c r="K81" s="123"/>
      <c r="L81" s="123" t="s">
        <v>51</v>
      </c>
      <c r="M81" s="123"/>
      <c r="N81" s="123"/>
      <c r="O81" s="17"/>
    </row>
    <row r="82" spans="2:18" ht="24.95" customHeight="1">
      <c r="B82" s="7"/>
      <c r="C82" s="126" t="s">
        <v>41</v>
      </c>
      <c r="D82" s="126"/>
      <c r="E82" s="127"/>
      <c r="F82" s="143"/>
      <c r="G82" s="122"/>
      <c r="H82" s="122"/>
      <c r="I82" s="122"/>
      <c r="J82" s="122"/>
      <c r="K82" s="122"/>
      <c r="L82" s="122"/>
      <c r="M82" s="122"/>
      <c r="N82" s="124"/>
      <c r="O82" s="17"/>
      <c r="P82" s="5">
        <f t="shared" si="2"/>
        <v>0</v>
      </c>
      <c r="Q82" s="5">
        <f t="shared" si="3"/>
        <v>0</v>
      </c>
      <c r="R82" s="5">
        <f>COUNTA(L82)</f>
        <v>0</v>
      </c>
    </row>
    <row r="83" spans="2:18" ht="24.95" customHeight="1">
      <c r="B83" s="7"/>
      <c r="C83" s="126" t="s">
        <v>42</v>
      </c>
      <c r="D83" s="126"/>
      <c r="E83" s="127"/>
      <c r="F83" s="104"/>
      <c r="G83" s="105"/>
      <c r="H83" s="105"/>
      <c r="I83" s="105"/>
      <c r="J83" s="105"/>
      <c r="K83" s="105"/>
      <c r="L83" s="105"/>
      <c r="M83" s="105"/>
      <c r="N83" s="106"/>
      <c r="O83" s="17"/>
      <c r="P83" s="5">
        <f t="shared" si="2"/>
        <v>0</v>
      </c>
      <c r="Q83" s="5">
        <f t="shared" si="3"/>
        <v>0</v>
      </c>
      <c r="R83" s="5">
        <f t="shared" ref="R83:R96" si="4">COUNTA(L83)</f>
        <v>0</v>
      </c>
    </row>
    <row r="84" spans="2:18" ht="24.95" customHeight="1">
      <c r="B84" s="7"/>
      <c r="C84" s="126" t="s">
        <v>43</v>
      </c>
      <c r="D84" s="126"/>
      <c r="E84" s="127"/>
      <c r="F84" s="104"/>
      <c r="G84" s="105"/>
      <c r="H84" s="105"/>
      <c r="I84" s="105"/>
      <c r="J84" s="105"/>
      <c r="K84" s="105"/>
      <c r="L84" s="105"/>
      <c r="M84" s="105"/>
      <c r="N84" s="106"/>
      <c r="O84" s="17"/>
      <c r="P84" s="5">
        <f t="shared" si="2"/>
        <v>0</v>
      </c>
      <c r="Q84" s="5">
        <f t="shared" si="3"/>
        <v>0</v>
      </c>
      <c r="R84" s="5">
        <f t="shared" si="4"/>
        <v>0</v>
      </c>
    </row>
    <row r="85" spans="2:18" ht="24.95" customHeight="1">
      <c r="B85" s="7"/>
      <c r="C85" s="126" t="s">
        <v>44</v>
      </c>
      <c r="D85" s="126"/>
      <c r="E85" s="127"/>
      <c r="F85" s="104"/>
      <c r="G85" s="105"/>
      <c r="H85" s="105"/>
      <c r="I85" s="105"/>
      <c r="J85" s="105"/>
      <c r="K85" s="105"/>
      <c r="L85" s="105"/>
      <c r="M85" s="105"/>
      <c r="N85" s="106"/>
      <c r="O85" s="17"/>
      <c r="P85" s="5">
        <f t="shared" si="2"/>
        <v>0</v>
      </c>
      <c r="Q85" s="5">
        <f t="shared" si="3"/>
        <v>0</v>
      </c>
      <c r="R85" s="5">
        <f t="shared" si="4"/>
        <v>0</v>
      </c>
    </row>
    <row r="86" spans="2:18" ht="24.95" customHeight="1">
      <c r="B86" s="7"/>
      <c r="C86" s="126" t="s">
        <v>45</v>
      </c>
      <c r="D86" s="126"/>
      <c r="E86" s="127"/>
      <c r="F86" s="104"/>
      <c r="G86" s="105"/>
      <c r="H86" s="105"/>
      <c r="I86" s="105"/>
      <c r="J86" s="105"/>
      <c r="K86" s="105"/>
      <c r="L86" s="105"/>
      <c r="M86" s="105"/>
      <c r="N86" s="106"/>
      <c r="O86" s="17"/>
      <c r="P86" s="5">
        <f t="shared" si="2"/>
        <v>0</v>
      </c>
      <c r="Q86" s="5">
        <f t="shared" si="3"/>
        <v>0</v>
      </c>
      <c r="R86" s="5">
        <f t="shared" si="4"/>
        <v>0</v>
      </c>
    </row>
    <row r="87" spans="2:18" ht="24.95" customHeight="1">
      <c r="B87" s="7"/>
      <c r="C87" s="126" t="s">
        <v>46</v>
      </c>
      <c r="D87" s="126"/>
      <c r="E87" s="127"/>
      <c r="F87" s="104"/>
      <c r="G87" s="105"/>
      <c r="H87" s="105"/>
      <c r="I87" s="105"/>
      <c r="J87" s="105"/>
      <c r="K87" s="105"/>
      <c r="L87" s="105"/>
      <c r="M87" s="105"/>
      <c r="N87" s="106"/>
      <c r="O87" s="17"/>
      <c r="P87" s="5">
        <f t="shared" si="2"/>
        <v>0</v>
      </c>
      <c r="Q87" s="5">
        <f t="shared" si="3"/>
        <v>0</v>
      </c>
      <c r="R87" s="5">
        <f t="shared" si="4"/>
        <v>0</v>
      </c>
    </row>
    <row r="88" spans="2:18" ht="24.95" customHeight="1">
      <c r="B88" s="7"/>
      <c r="C88" s="126" t="s">
        <v>47</v>
      </c>
      <c r="D88" s="126"/>
      <c r="E88" s="127"/>
      <c r="F88" s="104"/>
      <c r="G88" s="105"/>
      <c r="H88" s="105"/>
      <c r="I88" s="105"/>
      <c r="J88" s="105"/>
      <c r="K88" s="105"/>
      <c r="L88" s="105"/>
      <c r="M88" s="105"/>
      <c r="N88" s="106"/>
      <c r="O88" s="17"/>
      <c r="P88" s="5">
        <f t="shared" si="2"/>
        <v>0</v>
      </c>
      <c r="Q88" s="5">
        <f t="shared" si="3"/>
        <v>0</v>
      </c>
      <c r="R88" s="5">
        <f t="shared" si="4"/>
        <v>0</v>
      </c>
    </row>
    <row r="89" spans="2:18" ht="24.95" customHeight="1">
      <c r="B89" s="7"/>
      <c r="C89" s="126" t="s">
        <v>48</v>
      </c>
      <c r="D89" s="126"/>
      <c r="E89" s="127"/>
      <c r="F89" s="104"/>
      <c r="G89" s="105"/>
      <c r="H89" s="105"/>
      <c r="I89" s="105"/>
      <c r="J89" s="105"/>
      <c r="K89" s="105"/>
      <c r="L89" s="105"/>
      <c r="M89" s="105"/>
      <c r="N89" s="106"/>
      <c r="O89" s="17"/>
      <c r="P89" s="5">
        <f t="shared" si="2"/>
        <v>0</v>
      </c>
      <c r="Q89" s="5">
        <f t="shared" si="3"/>
        <v>0</v>
      </c>
      <c r="R89" s="5">
        <f t="shared" si="4"/>
        <v>0</v>
      </c>
    </row>
    <row r="90" spans="2:18" ht="24.95" customHeight="1">
      <c r="B90" s="7"/>
      <c r="C90" s="126" t="s">
        <v>64</v>
      </c>
      <c r="D90" s="126"/>
      <c r="E90" s="127"/>
      <c r="F90" s="104"/>
      <c r="G90" s="105"/>
      <c r="H90" s="105"/>
      <c r="I90" s="105"/>
      <c r="J90" s="105"/>
      <c r="K90" s="105"/>
      <c r="L90" s="105"/>
      <c r="M90" s="105"/>
      <c r="N90" s="106"/>
      <c r="O90" s="17"/>
      <c r="P90" s="5">
        <f t="shared" si="2"/>
        <v>0</v>
      </c>
      <c r="Q90" s="5">
        <f t="shared" si="3"/>
        <v>0</v>
      </c>
      <c r="R90" s="5">
        <f t="shared" si="4"/>
        <v>0</v>
      </c>
    </row>
    <row r="91" spans="2:18" ht="24.95" customHeight="1">
      <c r="B91" s="7"/>
      <c r="C91" s="126" t="s">
        <v>65</v>
      </c>
      <c r="D91" s="126"/>
      <c r="E91" s="127"/>
      <c r="F91" s="109"/>
      <c r="G91" s="110"/>
      <c r="H91" s="111"/>
      <c r="I91" s="112"/>
      <c r="J91" s="110"/>
      <c r="K91" s="111"/>
      <c r="L91" s="112"/>
      <c r="M91" s="110"/>
      <c r="N91" s="113"/>
      <c r="O91" s="17"/>
      <c r="P91" s="5">
        <f t="shared" si="2"/>
        <v>0</v>
      </c>
      <c r="Q91" s="5">
        <f t="shared" si="3"/>
        <v>0</v>
      </c>
      <c r="R91" s="5">
        <f t="shared" si="4"/>
        <v>0</v>
      </c>
    </row>
    <row r="92" spans="2:18" ht="24.95" customHeight="1">
      <c r="B92" s="7"/>
      <c r="C92" s="126" t="s">
        <v>66</v>
      </c>
      <c r="D92" s="126"/>
      <c r="E92" s="127"/>
      <c r="F92" s="109"/>
      <c r="G92" s="110"/>
      <c r="H92" s="111"/>
      <c r="I92" s="112"/>
      <c r="J92" s="110"/>
      <c r="K92" s="111"/>
      <c r="L92" s="112"/>
      <c r="M92" s="110"/>
      <c r="N92" s="113"/>
      <c r="O92" s="17"/>
      <c r="P92" s="5">
        <f t="shared" si="2"/>
        <v>0</v>
      </c>
      <c r="Q92" s="5">
        <f t="shared" si="3"/>
        <v>0</v>
      </c>
      <c r="R92" s="5">
        <f t="shared" si="4"/>
        <v>0</v>
      </c>
    </row>
    <row r="93" spans="2:18" ht="24.95" customHeight="1">
      <c r="B93" s="7"/>
      <c r="C93" s="126" t="s">
        <v>67</v>
      </c>
      <c r="D93" s="126"/>
      <c r="E93" s="127"/>
      <c r="F93" s="109"/>
      <c r="G93" s="110"/>
      <c r="H93" s="111"/>
      <c r="I93" s="112"/>
      <c r="J93" s="110"/>
      <c r="K93" s="111"/>
      <c r="L93" s="112"/>
      <c r="M93" s="110"/>
      <c r="N93" s="113"/>
      <c r="O93" s="4"/>
      <c r="P93" s="5">
        <f t="shared" si="2"/>
        <v>0</v>
      </c>
      <c r="Q93" s="5">
        <f t="shared" si="3"/>
        <v>0</v>
      </c>
      <c r="R93" s="5">
        <f t="shared" si="4"/>
        <v>0</v>
      </c>
    </row>
    <row r="94" spans="2:18" ht="24.95" customHeight="1">
      <c r="B94" s="7"/>
      <c r="C94" s="126" t="s">
        <v>68</v>
      </c>
      <c r="D94" s="126"/>
      <c r="E94" s="127"/>
      <c r="F94" s="109"/>
      <c r="G94" s="110"/>
      <c r="H94" s="111"/>
      <c r="I94" s="112"/>
      <c r="J94" s="110"/>
      <c r="K94" s="111"/>
      <c r="L94" s="112"/>
      <c r="M94" s="110"/>
      <c r="N94" s="113"/>
      <c r="O94" s="4"/>
      <c r="P94" s="5">
        <f t="shared" si="2"/>
        <v>0</v>
      </c>
      <c r="Q94" s="5">
        <f t="shared" si="3"/>
        <v>0</v>
      </c>
      <c r="R94" s="5">
        <f t="shared" si="4"/>
        <v>0</v>
      </c>
    </row>
    <row r="95" spans="2:18" ht="24.95" customHeight="1">
      <c r="B95" s="7"/>
      <c r="C95" s="126" t="s">
        <v>69</v>
      </c>
      <c r="D95" s="126"/>
      <c r="E95" s="127"/>
      <c r="F95" s="109"/>
      <c r="G95" s="110"/>
      <c r="H95" s="111"/>
      <c r="I95" s="112"/>
      <c r="J95" s="110"/>
      <c r="K95" s="111"/>
      <c r="L95" s="112"/>
      <c r="M95" s="110"/>
      <c r="N95" s="113"/>
      <c r="O95" s="4"/>
      <c r="P95" s="5">
        <f t="shared" si="2"/>
        <v>0</v>
      </c>
      <c r="Q95" s="5">
        <f t="shared" si="3"/>
        <v>0</v>
      </c>
      <c r="R95" s="5">
        <f t="shared" si="4"/>
        <v>0</v>
      </c>
    </row>
    <row r="96" spans="2:18" ht="24.95" customHeight="1">
      <c r="B96" s="7"/>
      <c r="C96" s="126" t="s">
        <v>70</v>
      </c>
      <c r="D96" s="126"/>
      <c r="E96" s="127"/>
      <c r="F96" s="104"/>
      <c r="G96" s="105"/>
      <c r="H96" s="105"/>
      <c r="I96" s="105"/>
      <c r="J96" s="105"/>
      <c r="K96" s="105"/>
      <c r="L96" s="105"/>
      <c r="M96" s="105"/>
      <c r="N96" s="106"/>
      <c r="O96" s="4"/>
      <c r="P96" s="5">
        <f t="shared" si="2"/>
        <v>0</v>
      </c>
      <c r="Q96" s="5">
        <f t="shared" si="3"/>
        <v>0</v>
      </c>
      <c r="R96" s="5">
        <f t="shared" si="4"/>
        <v>0</v>
      </c>
    </row>
    <row r="97" spans="2:18" ht="24.95" customHeight="1">
      <c r="B97" s="7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66"/>
      <c r="O97" s="4">
        <v>4</v>
      </c>
    </row>
    <row r="98" spans="2:18" ht="24.95" customHeight="1">
      <c r="B98" s="7" t="s">
        <v>275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2:18" ht="24.95" customHeight="1">
      <c r="B99" s="7"/>
      <c r="C99" s="4"/>
      <c r="D99" s="15"/>
      <c r="E99" s="15"/>
      <c r="F99" s="114" t="s">
        <v>49</v>
      </c>
      <c r="G99" s="115"/>
      <c r="H99" s="116"/>
      <c r="I99" s="114" t="s">
        <v>50</v>
      </c>
      <c r="J99" s="115"/>
      <c r="K99" s="116"/>
      <c r="L99" s="114" t="s">
        <v>51</v>
      </c>
      <c r="M99" s="115"/>
      <c r="N99" s="116"/>
      <c r="O99" s="4"/>
    </row>
    <row r="100" spans="2:18" ht="24.95" customHeight="1">
      <c r="B100" s="7"/>
      <c r="C100" s="126" t="s">
        <v>71</v>
      </c>
      <c r="D100" s="126"/>
      <c r="E100" s="127"/>
      <c r="F100" s="104"/>
      <c r="G100" s="105"/>
      <c r="H100" s="105"/>
      <c r="I100" s="105"/>
      <c r="J100" s="105"/>
      <c r="K100" s="105"/>
      <c r="L100" s="105"/>
      <c r="M100" s="105"/>
      <c r="N100" s="106"/>
      <c r="O100" s="4"/>
      <c r="P100" s="5">
        <f>COUNTA(F100)</f>
        <v>0</v>
      </c>
      <c r="Q100" s="5">
        <f>COUNTA(I100)</f>
        <v>0</v>
      </c>
      <c r="R100" s="5">
        <f>COUNTA(L100)</f>
        <v>0</v>
      </c>
    </row>
    <row r="101" spans="2:18" ht="24.95" customHeight="1">
      <c r="B101" s="7"/>
      <c r="C101" s="126" t="s">
        <v>72</v>
      </c>
      <c r="D101" s="126"/>
      <c r="E101" s="127"/>
      <c r="F101" s="104"/>
      <c r="G101" s="105"/>
      <c r="H101" s="105"/>
      <c r="I101" s="105"/>
      <c r="J101" s="105"/>
      <c r="K101" s="105"/>
      <c r="L101" s="105"/>
      <c r="M101" s="105"/>
      <c r="N101" s="106"/>
      <c r="O101" s="4"/>
      <c r="P101" s="5">
        <f t="shared" ref="P101:P114" si="5">COUNTA(F101)</f>
        <v>0</v>
      </c>
      <c r="Q101" s="5">
        <f t="shared" ref="Q101:Q114" si="6">COUNTA(I101)</f>
        <v>0</v>
      </c>
      <c r="R101" s="5">
        <f t="shared" ref="R101:R114" si="7">COUNTA(L101)</f>
        <v>0</v>
      </c>
    </row>
    <row r="102" spans="2:18" ht="24.95" customHeight="1">
      <c r="B102" s="7"/>
      <c r="C102" s="126" t="s">
        <v>73</v>
      </c>
      <c r="D102" s="126"/>
      <c r="E102" s="127"/>
      <c r="F102" s="104"/>
      <c r="G102" s="105"/>
      <c r="H102" s="105"/>
      <c r="I102" s="105"/>
      <c r="J102" s="105"/>
      <c r="K102" s="105"/>
      <c r="L102" s="105"/>
      <c r="M102" s="105"/>
      <c r="N102" s="106"/>
      <c r="O102" s="4"/>
      <c r="P102" s="5">
        <f t="shared" si="5"/>
        <v>0</v>
      </c>
      <c r="Q102" s="5">
        <f t="shared" si="6"/>
        <v>0</v>
      </c>
      <c r="R102" s="5">
        <f t="shared" si="7"/>
        <v>0</v>
      </c>
    </row>
    <row r="103" spans="2:18" ht="24.95" customHeight="1">
      <c r="B103" s="7"/>
      <c r="C103" s="126" t="s">
        <v>74</v>
      </c>
      <c r="D103" s="126"/>
      <c r="E103" s="127"/>
      <c r="F103" s="104"/>
      <c r="G103" s="105"/>
      <c r="H103" s="105"/>
      <c r="I103" s="105"/>
      <c r="J103" s="105"/>
      <c r="K103" s="105"/>
      <c r="L103" s="105"/>
      <c r="M103" s="105"/>
      <c r="N103" s="106"/>
      <c r="O103" s="4"/>
      <c r="P103" s="5">
        <f t="shared" si="5"/>
        <v>0</v>
      </c>
      <c r="Q103" s="5">
        <f t="shared" si="6"/>
        <v>0</v>
      </c>
      <c r="R103" s="5">
        <f t="shared" si="7"/>
        <v>0</v>
      </c>
    </row>
    <row r="104" spans="2:18" ht="24.95" customHeight="1">
      <c r="B104" s="7"/>
      <c r="C104" s="126" t="s">
        <v>75</v>
      </c>
      <c r="D104" s="126"/>
      <c r="E104" s="127"/>
      <c r="F104" s="104"/>
      <c r="G104" s="105"/>
      <c r="H104" s="105"/>
      <c r="I104" s="105"/>
      <c r="J104" s="105"/>
      <c r="K104" s="105"/>
      <c r="L104" s="105"/>
      <c r="M104" s="105"/>
      <c r="N104" s="106"/>
      <c r="O104" s="4"/>
      <c r="P104" s="5">
        <f t="shared" si="5"/>
        <v>0</v>
      </c>
      <c r="Q104" s="5">
        <f t="shared" si="6"/>
        <v>0</v>
      </c>
      <c r="R104" s="5">
        <f t="shared" si="7"/>
        <v>0</v>
      </c>
    </row>
    <row r="105" spans="2:18" ht="24.95" customHeight="1">
      <c r="B105" s="7"/>
      <c r="C105" s="126" t="s">
        <v>95</v>
      </c>
      <c r="D105" s="126"/>
      <c r="E105" s="127"/>
      <c r="F105" s="104"/>
      <c r="G105" s="105"/>
      <c r="H105" s="105"/>
      <c r="I105" s="105"/>
      <c r="J105" s="105"/>
      <c r="K105" s="105"/>
      <c r="L105" s="105"/>
      <c r="M105" s="105"/>
      <c r="N105" s="106"/>
      <c r="O105" s="4"/>
      <c r="P105" s="5">
        <f t="shared" si="5"/>
        <v>0</v>
      </c>
      <c r="Q105" s="5">
        <f t="shared" si="6"/>
        <v>0</v>
      </c>
      <c r="R105" s="5">
        <f t="shared" si="7"/>
        <v>0</v>
      </c>
    </row>
    <row r="106" spans="2:18" ht="24.95" customHeight="1">
      <c r="B106" s="7"/>
      <c r="C106" s="126" t="s">
        <v>96</v>
      </c>
      <c r="D106" s="126"/>
      <c r="E106" s="127"/>
      <c r="F106" s="104"/>
      <c r="G106" s="105"/>
      <c r="H106" s="105"/>
      <c r="I106" s="105"/>
      <c r="J106" s="105"/>
      <c r="K106" s="105"/>
      <c r="L106" s="105"/>
      <c r="M106" s="105"/>
      <c r="N106" s="106"/>
      <c r="O106" s="4"/>
      <c r="P106" s="5">
        <f t="shared" si="5"/>
        <v>0</v>
      </c>
      <c r="Q106" s="5">
        <f t="shared" si="6"/>
        <v>0</v>
      </c>
      <c r="R106" s="5">
        <f t="shared" si="7"/>
        <v>0</v>
      </c>
    </row>
    <row r="107" spans="2:18" ht="24.95" customHeight="1">
      <c r="B107" s="7"/>
      <c r="C107" s="126" t="s">
        <v>97</v>
      </c>
      <c r="D107" s="126"/>
      <c r="E107" s="127"/>
      <c r="F107" s="104"/>
      <c r="G107" s="105"/>
      <c r="H107" s="105"/>
      <c r="I107" s="105"/>
      <c r="J107" s="105"/>
      <c r="K107" s="105"/>
      <c r="L107" s="105"/>
      <c r="M107" s="105"/>
      <c r="N107" s="106"/>
      <c r="O107" s="4"/>
      <c r="P107" s="5">
        <f t="shared" si="5"/>
        <v>0</v>
      </c>
      <c r="Q107" s="5">
        <f t="shared" si="6"/>
        <v>0</v>
      </c>
      <c r="R107" s="5">
        <f t="shared" si="7"/>
        <v>0</v>
      </c>
    </row>
    <row r="108" spans="2:18" ht="24.95" customHeight="1">
      <c r="B108" s="7"/>
      <c r="C108" s="126" t="s">
        <v>98</v>
      </c>
      <c r="D108" s="126"/>
      <c r="E108" s="127"/>
      <c r="F108" s="104"/>
      <c r="G108" s="105"/>
      <c r="H108" s="105"/>
      <c r="I108" s="105"/>
      <c r="J108" s="105"/>
      <c r="K108" s="105"/>
      <c r="L108" s="105"/>
      <c r="M108" s="105"/>
      <c r="N108" s="106"/>
      <c r="O108" s="4"/>
      <c r="P108" s="5">
        <f t="shared" si="5"/>
        <v>0</v>
      </c>
      <c r="Q108" s="5">
        <f t="shared" si="6"/>
        <v>0</v>
      </c>
      <c r="R108" s="5">
        <f t="shared" si="7"/>
        <v>0</v>
      </c>
    </row>
    <row r="109" spans="2:18" ht="24.95" customHeight="1">
      <c r="B109" s="7"/>
      <c r="C109" s="126" t="s">
        <v>99</v>
      </c>
      <c r="D109" s="126"/>
      <c r="E109" s="127"/>
      <c r="F109" s="104"/>
      <c r="G109" s="105"/>
      <c r="H109" s="105"/>
      <c r="I109" s="105"/>
      <c r="J109" s="105"/>
      <c r="K109" s="105"/>
      <c r="L109" s="105"/>
      <c r="M109" s="105"/>
      <c r="N109" s="106"/>
      <c r="O109" s="4"/>
      <c r="P109" s="5">
        <f t="shared" si="5"/>
        <v>0</v>
      </c>
      <c r="Q109" s="5">
        <f t="shared" si="6"/>
        <v>0</v>
      </c>
      <c r="R109" s="5">
        <f t="shared" si="7"/>
        <v>0</v>
      </c>
    </row>
    <row r="110" spans="2:18" ht="24.95" customHeight="1">
      <c r="B110" s="7"/>
      <c r="C110" s="126" t="s">
        <v>100</v>
      </c>
      <c r="D110" s="126"/>
      <c r="E110" s="127"/>
      <c r="F110" s="104"/>
      <c r="G110" s="105"/>
      <c r="H110" s="105"/>
      <c r="I110" s="105"/>
      <c r="J110" s="105"/>
      <c r="K110" s="105"/>
      <c r="L110" s="105"/>
      <c r="M110" s="105"/>
      <c r="N110" s="106"/>
      <c r="O110" s="4"/>
      <c r="P110" s="5">
        <f t="shared" si="5"/>
        <v>0</v>
      </c>
      <c r="Q110" s="5">
        <f t="shared" si="6"/>
        <v>0</v>
      </c>
      <c r="R110" s="5">
        <f t="shared" si="7"/>
        <v>0</v>
      </c>
    </row>
    <row r="111" spans="2:18" ht="24.95" customHeight="1">
      <c r="B111" s="7"/>
      <c r="C111" s="126" t="s">
        <v>101</v>
      </c>
      <c r="D111" s="126"/>
      <c r="E111" s="127"/>
      <c r="F111" s="104"/>
      <c r="G111" s="105"/>
      <c r="H111" s="105"/>
      <c r="I111" s="105"/>
      <c r="J111" s="105"/>
      <c r="K111" s="105"/>
      <c r="L111" s="105"/>
      <c r="M111" s="105"/>
      <c r="N111" s="106"/>
      <c r="O111" s="4"/>
      <c r="P111" s="5">
        <f t="shared" si="5"/>
        <v>0</v>
      </c>
      <c r="Q111" s="5">
        <f t="shared" si="6"/>
        <v>0</v>
      </c>
      <c r="R111" s="5">
        <f t="shared" si="7"/>
        <v>0</v>
      </c>
    </row>
    <row r="112" spans="2:18" ht="24.95" customHeight="1">
      <c r="B112" s="7"/>
      <c r="C112" s="126" t="s">
        <v>102</v>
      </c>
      <c r="D112" s="126"/>
      <c r="E112" s="127"/>
      <c r="F112" s="104"/>
      <c r="G112" s="105"/>
      <c r="H112" s="105"/>
      <c r="I112" s="105"/>
      <c r="J112" s="105"/>
      <c r="K112" s="105"/>
      <c r="L112" s="105"/>
      <c r="M112" s="105"/>
      <c r="N112" s="106"/>
      <c r="O112" s="4"/>
      <c r="P112" s="5">
        <f t="shared" si="5"/>
        <v>0</v>
      </c>
      <c r="Q112" s="5">
        <f t="shared" si="6"/>
        <v>0</v>
      </c>
      <c r="R112" s="5">
        <f t="shared" si="7"/>
        <v>0</v>
      </c>
    </row>
    <row r="113" spans="2:20" ht="24.95" customHeight="1">
      <c r="B113" s="7"/>
      <c r="C113" s="126" t="s">
        <v>103</v>
      </c>
      <c r="D113" s="126"/>
      <c r="E113" s="127"/>
      <c r="F113" s="104"/>
      <c r="G113" s="105"/>
      <c r="H113" s="105"/>
      <c r="I113" s="105"/>
      <c r="J113" s="105"/>
      <c r="K113" s="105"/>
      <c r="L113" s="105"/>
      <c r="M113" s="105"/>
      <c r="N113" s="106"/>
      <c r="O113" s="4"/>
      <c r="P113" s="5">
        <f t="shared" si="5"/>
        <v>0</v>
      </c>
      <c r="Q113" s="5">
        <f t="shared" si="6"/>
        <v>0</v>
      </c>
      <c r="R113" s="5">
        <f t="shared" si="7"/>
        <v>0</v>
      </c>
    </row>
    <row r="114" spans="2:20" ht="24.95" customHeight="1" thickBot="1">
      <c r="B114" s="7"/>
      <c r="C114" s="126" t="s">
        <v>104</v>
      </c>
      <c r="D114" s="126"/>
      <c r="E114" s="127"/>
      <c r="F114" s="101"/>
      <c r="G114" s="102"/>
      <c r="H114" s="102"/>
      <c r="I114" s="102"/>
      <c r="J114" s="102"/>
      <c r="K114" s="102"/>
      <c r="L114" s="102"/>
      <c r="M114" s="102"/>
      <c r="N114" s="103"/>
      <c r="O114" s="4"/>
      <c r="P114" s="5">
        <f t="shared" si="5"/>
        <v>0</v>
      </c>
      <c r="Q114" s="5">
        <f t="shared" si="6"/>
        <v>0</v>
      </c>
      <c r="R114" s="5">
        <f t="shared" si="7"/>
        <v>0</v>
      </c>
    </row>
    <row r="115" spans="2:20" ht="24.95" customHeight="1">
      <c r="B115" s="7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2:20" ht="34.5" customHeight="1" thickBot="1">
      <c r="B116" s="6" t="s">
        <v>255</v>
      </c>
      <c r="C116" s="89" t="s">
        <v>280</v>
      </c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4"/>
      <c r="P116" s="5">
        <f>IF(D117="〇",1,0)</f>
        <v>0</v>
      </c>
      <c r="S116" s="5">
        <v>1</v>
      </c>
      <c r="T116" s="18" t="s">
        <v>178</v>
      </c>
    </row>
    <row r="117" spans="2:20" ht="24.95" customHeight="1" thickBot="1">
      <c r="B117" s="7"/>
      <c r="C117" s="4"/>
      <c r="D117" s="2"/>
      <c r="E117" s="29" t="s">
        <v>178</v>
      </c>
      <c r="F117" s="4"/>
      <c r="G117" s="4"/>
      <c r="H117" s="4"/>
      <c r="I117" s="66"/>
      <c r="J117" s="71"/>
      <c r="K117" s="71"/>
      <c r="L117" s="15"/>
      <c r="M117" s="15"/>
      <c r="N117" s="15"/>
      <c r="O117" s="4"/>
      <c r="P117" s="5">
        <f>IF(D118="〇",2,0)</f>
        <v>0</v>
      </c>
      <c r="S117" s="5">
        <v>2</v>
      </c>
      <c r="T117" s="19" t="s">
        <v>182</v>
      </c>
    </row>
    <row r="118" spans="2:20" ht="24.95" customHeight="1" thickBot="1">
      <c r="B118" s="7"/>
      <c r="C118" s="4"/>
      <c r="D118" s="2"/>
      <c r="E118" s="29" t="s">
        <v>182</v>
      </c>
      <c r="F118" s="4"/>
      <c r="G118" s="4"/>
      <c r="H118" s="4"/>
      <c r="I118" s="71"/>
      <c r="J118" s="71"/>
      <c r="K118" s="71"/>
      <c r="L118" s="4"/>
      <c r="M118" s="4"/>
      <c r="N118" s="4"/>
      <c r="O118" s="4"/>
      <c r="P118" s="5">
        <f>IF(D119="〇",3,0)</f>
        <v>0</v>
      </c>
      <c r="S118" s="5">
        <v>3</v>
      </c>
      <c r="T118" s="20" t="s">
        <v>186</v>
      </c>
    </row>
    <row r="119" spans="2:20" ht="24.95" customHeight="1" thickBot="1">
      <c r="B119" s="7"/>
      <c r="C119" s="4"/>
      <c r="D119" s="2"/>
      <c r="E119" s="64" t="s">
        <v>186</v>
      </c>
      <c r="F119" s="4"/>
      <c r="G119" s="4"/>
      <c r="H119" s="4"/>
      <c r="I119" s="71"/>
      <c r="J119" s="71"/>
      <c r="K119" s="71"/>
      <c r="L119" s="4"/>
      <c r="M119" s="4"/>
      <c r="N119" s="4"/>
      <c r="O119" s="4"/>
      <c r="P119" s="5">
        <f>IF(D120="〇",4,0)</f>
        <v>0</v>
      </c>
      <c r="S119" s="5">
        <v>4</v>
      </c>
      <c r="T119" s="19" t="s">
        <v>179</v>
      </c>
    </row>
    <row r="120" spans="2:20" ht="24.95" customHeight="1" thickBot="1">
      <c r="B120" s="7"/>
      <c r="C120" s="73"/>
      <c r="D120" s="2"/>
      <c r="E120" s="29" t="s">
        <v>179</v>
      </c>
      <c r="F120" s="4"/>
      <c r="G120" s="4"/>
      <c r="H120" s="4"/>
      <c r="I120" s="71"/>
      <c r="J120" s="71"/>
      <c r="K120" s="71"/>
      <c r="L120" s="4"/>
      <c r="M120" s="4"/>
      <c r="N120" s="4"/>
      <c r="O120" s="4"/>
      <c r="P120" s="5">
        <f>IF(D121="〇",5,0)</f>
        <v>0</v>
      </c>
      <c r="S120" s="5">
        <v>5</v>
      </c>
      <c r="T120" s="19" t="s">
        <v>180</v>
      </c>
    </row>
    <row r="121" spans="2:20" ht="24.95" customHeight="1" thickBot="1">
      <c r="B121" s="7"/>
      <c r="C121" s="4"/>
      <c r="D121" s="2"/>
      <c r="E121" s="29" t="s">
        <v>180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5">
        <f>IF(D122="〇",6,0)</f>
        <v>0</v>
      </c>
      <c r="S121" s="5">
        <v>6</v>
      </c>
      <c r="T121" s="19" t="s">
        <v>181</v>
      </c>
    </row>
    <row r="122" spans="2:20" ht="24.95" customHeight="1" thickBot="1">
      <c r="B122" s="7"/>
      <c r="C122" s="4"/>
      <c r="D122" s="2"/>
      <c r="E122" s="29" t="s">
        <v>181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2:20" ht="24.95" customHeight="1">
      <c r="B123" s="7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6" t="s">
        <v>263</v>
      </c>
      <c r="N123" s="4"/>
      <c r="O123" s="4"/>
      <c r="P123" s="72">
        <f>COUNTA(D117:D119,D120:D122)</f>
        <v>0</v>
      </c>
    </row>
    <row r="124" spans="2:20" ht="24.95" customHeight="1">
      <c r="B124" s="7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2:20" ht="24.95" customHeight="1">
      <c r="B125" s="7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>
        <v>5</v>
      </c>
    </row>
    <row r="126" spans="2:20" ht="24.95" customHeight="1">
      <c r="B126" s="14" t="s">
        <v>9</v>
      </c>
      <c r="C126" s="4" t="s">
        <v>135</v>
      </c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R126" s="5" t="s">
        <v>292</v>
      </c>
      <c r="T126" s="88">
        <f>IF(I128=R126,1,0)</f>
        <v>0</v>
      </c>
    </row>
    <row r="127" spans="2:20" ht="31.5" customHeight="1" thickBot="1">
      <c r="B127" s="21" t="s">
        <v>2</v>
      </c>
      <c r="C127" s="107" t="s">
        <v>253</v>
      </c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68"/>
      <c r="O127" s="68"/>
      <c r="R127" s="5" t="s">
        <v>293</v>
      </c>
      <c r="T127" s="88">
        <f>IF(I128=R127,2,0)</f>
        <v>0</v>
      </c>
    </row>
    <row r="128" spans="2:20" ht="24.95" customHeight="1" thickBot="1">
      <c r="B128" s="21"/>
      <c r="C128" s="22"/>
      <c r="D128" s="23"/>
      <c r="E128" s="23"/>
      <c r="F128" s="8"/>
      <c r="G128" s="4"/>
      <c r="H128" s="24"/>
      <c r="I128" s="98"/>
      <c r="J128" s="99"/>
      <c r="K128" s="100"/>
      <c r="L128" s="78" t="s">
        <v>265</v>
      </c>
      <c r="M128" s="8"/>
      <c r="N128" s="8"/>
      <c r="O128" s="8"/>
      <c r="R128" s="5" t="s">
        <v>294</v>
      </c>
      <c r="T128" s="88">
        <f>IF(I128=R128,3,0)</f>
        <v>0</v>
      </c>
    </row>
    <row r="129" spans="2:20" ht="24.95" customHeight="1">
      <c r="B129" s="145" t="s">
        <v>140</v>
      </c>
      <c r="C129" s="93" t="s">
        <v>272</v>
      </c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4"/>
      <c r="O129" s="24"/>
      <c r="R129" s="5" t="s">
        <v>295</v>
      </c>
      <c r="T129" s="88">
        <f>IF(I128=R129,4,0)</f>
        <v>0</v>
      </c>
    </row>
    <row r="130" spans="2:20" ht="24.95" customHeight="1" thickBot="1">
      <c r="B130" s="145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4"/>
      <c r="O130" s="24"/>
      <c r="R130" s="5" t="s">
        <v>296</v>
      </c>
      <c r="T130" s="88">
        <f>IF(I128=R130,5,0)</f>
        <v>0</v>
      </c>
    </row>
    <row r="131" spans="2:20" ht="24.95" customHeight="1" thickBot="1">
      <c r="B131" s="3"/>
      <c r="C131" s="4"/>
      <c r="D131" s="1"/>
      <c r="E131" s="25" t="s">
        <v>115</v>
      </c>
      <c r="F131" s="26"/>
      <c r="G131" s="26"/>
      <c r="H131" s="26"/>
      <c r="I131" s="26"/>
      <c r="J131" s="26"/>
      <c r="K131" s="4"/>
      <c r="L131" s="4"/>
      <c r="M131" s="4"/>
      <c r="N131" s="4"/>
      <c r="O131" s="24"/>
      <c r="P131" s="5">
        <f>COUNTA(D131:D134)</f>
        <v>0</v>
      </c>
      <c r="Q131" s="5">
        <f>COUNTA(D131)</f>
        <v>0</v>
      </c>
    </row>
    <row r="132" spans="2:20" ht="24.95" customHeight="1" thickBot="1">
      <c r="B132" s="3"/>
      <c r="C132" s="4"/>
      <c r="D132" s="1"/>
      <c r="E132" s="25" t="s">
        <v>116</v>
      </c>
      <c r="F132" s="26"/>
      <c r="G132" s="26"/>
      <c r="H132" s="26"/>
      <c r="I132" s="26"/>
      <c r="J132" s="26"/>
      <c r="K132" s="4"/>
      <c r="L132" s="4"/>
      <c r="M132" s="4"/>
      <c r="N132" s="76"/>
      <c r="O132" s="24"/>
      <c r="Q132" s="5">
        <f t="shared" ref="Q132:Q134" si="8">COUNTA(D132)</f>
        <v>0</v>
      </c>
    </row>
    <row r="133" spans="2:20" ht="24.95" customHeight="1" thickBot="1">
      <c r="B133" s="3"/>
      <c r="C133" s="4"/>
      <c r="D133" s="1"/>
      <c r="E133" s="25" t="s">
        <v>117</v>
      </c>
      <c r="F133" s="26"/>
      <c r="G133" s="26"/>
      <c r="H133" s="26"/>
      <c r="I133" s="26"/>
      <c r="J133" s="26"/>
      <c r="K133" s="4"/>
      <c r="L133" s="4"/>
      <c r="M133" s="8"/>
      <c r="N133" s="49" t="s">
        <v>273</v>
      </c>
      <c r="O133" s="8"/>
      <c r="Q133" s="5">
        <f t="shared" si="8"/>
        <v>0</v>
      </c>
    </row>
    <row r="134" spans="2:20" ht="24.95" customHeight="1" thickBot="1">
      <c r="B134" s="3"/>
      <c r="C134" s="4"/>
      <c r="D134" s="1"/>
      <c r="E134" s="25" t="s">
        <v>118</v>
      </c>
      <c r="F134" s="26"/>
      <c r="G134" s="95"/>
      <c r="H134" s="96"/>
      <c r="I134" s="96"/>
      <c r="J134" s="96"/>
      <c r="K134" s="96"/>
      <c r="L134" s="96"/>
      <c r="M134" s="97"/>
      <c r="N134" s="8"/>
      <c r="O134" s="8"/>
      <c r="Q134" s="5">
        <f t="shared" si="8"/>
        <v>0</v>
      </c>
    </row>
    <row r="135" spans="2:20" ht="16.5" customHeight="1">
      <c r="B135" s="3"/>
      <c r="C135" s="8"/>
      <c r="D135" s="4"/>
      <c r="E135" s="67"/>
      <c r="F135" s="4"/>
      <c r="G135" s="4"/>
      <c r="H135" s="4"/>
      <c r="I135" s="4"/>
      <c r="J135" s="4"/>
      <c r="K135" s="4"/>
      <c r="L135" s="8"/>
      <c r="M135" s="8"/>
      <c r="N135" s="8"/>
      <c r="O135" s="8"/>
    </row>
    <row r="136" spans="2:20" ht="26.25" customHeight="1">
      <c r="B136" s="83" t="s">
        <v>141</v>
      </c>
      <c r="C136" s="93" t="s">
        <v>290</v>
      </c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8"/>
      <c r="O136" s="8"/>
    </row>
    <row r="137" spans="2:20" ht="38.25" customHeight="1" thickBot="1">
      <c r="B137" s="8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4"/>
      <c r="O137" s="4"/>
    </row>
    <row r="138" spans="2:20" ht="24.95" customHeight="1" thickBot="1">
      <c r="B138" s="9"/>
      <c r="C138" s="4"/>
      <c r="D138" s="1"/>
      <c r="E138" s="25" t="s">
        <v>119</v>
      </c>
      <c r="F138" s="8"/>
      <c r="G138" s="8"/>
      <c r="H138" s="8"/>
      <c r="I138" s="8"/>
      <c r="J138" s="8"/>
      <c r="K138" s="67" t="s">
        <v>273</v>
      </c>
      <c r="L138" s="4"/>
      <c r="M138" s="4"/>
      <c r="N138" s="4"/>
      <c r="O138" s="4"/>
      <c r="P138" s="5">
        <f>COUNTA(D138:D144)</f>
        <v>0</v>
      </c>
    </row>
    <row r="139" spans="2:20" ht="24.95" customHeight="1" thickBot="1">
      <c r="B139" s="9"/>
      <c r="C139" s="4"/>
      <c r="D139" s="1"/>
      <c r="E139" s="25" t="s">
        <v>120</v>
      </c>
      <c r="F139" s="8"/>
      <c r="G139" s="8"/>
      <c r="H139" s="8"/>
      <c r="I139" s="8"/>
      <c r="J139" s="8"/>
      <c r="K139" s="8"/>
      <c r="L139" s="4"/>
      <c r="M139" s="4"/>
      <c r="N139" s="4"/>
      <c r="O139" s="4"/>
    </row>
    <row r="140" spans="2:20" ht="24.95" customHeight="1" thickBot="1">
      <c r="B140" s="9"/>
      <c r="C140" s="4"/>
      <c r="D140" s="1"/>
      <c r="E140" s="25" t="s">
        <v>121</v>
      </c>
      <c r="F140" s="8"/>
      <c r="G140" s="8"/>
      <c r="H140" s="8"/>
      <c r="I140" s="8"/>
      <c r="J140" s="8"/>
      <c r="K140" s="8"/>
      <c r="L140" s="4"/>
      <c r="M140" s="4"/>
      <c r="N140" s="4"/>
      <c r="O140" s="4"/>
    </row>
    <row r="141" spans="2:20" ht="24.95" customHeight="1" thickBot="1">
      <c r="B141" s="9"/>
      <c r="C141" s="4"/>
      <c r="D141" s="1"/>
      <c r="E141" s="25" t="s">
        <v>122</v>
      </c>
      <c r="F141" s="8"/>
      <c r="G141" s="8"/>
      <c r="H141" s="8"/>
      <c r="I141" s="8"/>
      <c r="J141" s="8"/>
      <c r="K141" s="8"/>
      <c r="L141" s="4"/>
      <c r="M141" s="4"/>
      <c r="N141" s="4"/>
      <c r="O141" s="4"/>
    </row>
    <row r="142" spans="2:20" ht="24.95" customHeight="1" thickBot="1">
      <c r="B142" s="9"/>
      <c r="C142" s="4"/>
      <c r="D142" s="1"/>
      <c r="E142" s="25" t="s">
        <v>123</v>
      </c>
      <c r="F142" s="8"/>
      <c r="G142" s="8"/>
      <c r="H142" s="8"/>
      <c r="I142" s="8"/>
      <c r="J142" s="8"/>
      <c r="K142" s="8"/>
      <c r="L142" s="4"/>
      <c r="M142" s="4"/>
      <c r="N142" s="4"/>
      <c r="O142" s="4"/>
    </row>
    <row r="143" spans="2:20" ht="24.95" customHeight="1" thickBot="1">
      <c r="B143" s="9"/>
      <c r="C143" s="4"/>
      <c r="D143" s="1"/>
      <c r="E143" s="25" t="s">
        <v>124</v>
      </c>
      <c r="F143" s="8"/>
      <c r="G143" s="8"/>
      <c r="H143" s="8"/>
      <c r="I143" s="8"/>
      <c r="J143" s="8"/>
      <c r="K143" s="8"/>
      <c r="L143" s="4"/>
      <c r="M143" s="4"/>
      <c r="N143" s="4"/>
      <c r="O143" s="4"/>
    </row>
    <row r="144" spans="2:20" ht="24.95" customHeight="1" thickBot="1">
      <c r="B144" s="9"/>
      <c r="C144" s="4"/>
      <c r="D144" s="1"/>
      <c r="E144" s="25" t="s">
        <v>118</v>
      </c>
      <c r="F144" s="4"/>
      <c r="G144" s="95"/>
      <c r="H144" s="96"/>
      <c r="I144" s="96"/>
      <c r="J144" s="96"/>
      <c r="K144" s="96"/>
      <c r="L144" s="96"/>
      <c r="M144" s="97"/>
      <c r="N144" s="4"/>
      <c r="O144" s="4"/>
    </row>
    <row r="145" spans="2:16" ht="15.75" customHeight="1">
      <c r="B145" s="9"/>
      <c r="C145" s="4"/>
      <c r="D145" s="69"/>
      <c r="E145" s="68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2:16" ht="30" customHeight="1">
      <c r="B146" s="84" t="s">
        <v>142</v>
      </c>
      <c r="C146" s="94" t="s">
        <v>291</v>
      </c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8"/>
      <c r="O146" s="8"/>
    </row>
    <row r="147" spans="2:16" ht="46.5" customHeight="1" thickBot="1">
      <c r="B147" s="82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8"/>
      <c r="O147" s="27"/>
    </row>
    <row r="148" spans="2:16" ht="24.95" customHeight="1" thickBot="1">
      <c r="B148" s="3"/>
      <c r="C148" s="4"/>
      <c r="D148" s="1"/>
      <c r="E148" s="25" t="s">
        <v>125</v>
      </c>
      <c r="F148" s="23"/>
      <c r="G148" s="23"/>
      <c r="H148" s="8"/>
      <c r="I148" s="8"/>
      <c r="J148" s="4"/>
      <c r="K148" s="77" t="s">
        <v>273</v>
      </c>
      <c r="L148" s="4"/>
      <c r="M148" s="4"/>
      <c r="N148" s="4"/>
      <c r="O148" s="4"/>
      <c r="P148" s="5">
        <f>COUNTA(D148:D158)</f>
        <v>0</v>
      </c>
    </row>
    <row r="149" spans="2:16" ht="24.95" customHeight="1" thickBot="1">
      <c r="B149" s="3"/>
      <c r="C149" s="4"/>
      <c r="D149" s="1"/>
      <c r="E149" s="25" t="s">
        <v>128</v>
      </c>
      <c r="F149" s="26"/>
      <c r="G149" s="26"/>
      <c r="H149" s="8"/>
      <c r="I149" s="8"/>
      <c r="J149" s="28"/>
      <c r="K149" s="28"/>
      <c r="L149" s="4"/>
      <c r="M149" s="28"/>
      <c r="N149" s="28"/>
      <c r="O149" s="24"/>
    </row>
    <row r="150" spans="2:16" ht="24.95" customHeight="1" thickBot="1">
      <c r="B150" s="3"/>
      <c r="C150" s="4"/>
      <c r="D150" s="1"/>
      <c r="E150" s="25" t="s">
        <v>132</v>
      </c>
      <c r="F150" s="23"/>
      <c r="G150" s="23"/>
      <c r="H150" s="8"/>
      <c r="I150" s="8"/>
      <c r="J150" s="4"/>
      <c r="K150" s="4"/>
      <c r="L150" s="4"/>
      <c r="M150" s="4"/>
      <c r="N150" s="4"/>
      <c r="O150" s="4"/>
    </row>
    <row r="151" spans="2:16" ht="24.95" customHeight="1" thickBot="1">
      <c r="B151" s="3"/>
      <c r="C151" s="4"/>
      <c r="D151" s="1"/>
      <c r="E151" s="25" t="s">
        <v>131</v>
      </c>
      <c r="F151" s="26"/>
      <c r="G151" s="26"/>
      <c r="H151" s="8"/>
      <c r="I151" s="8"/>
      <c r="J151" s="4"/>
      <c r="K151" s="4"/>
      <c r="L151" s="4"/>
      <c r="M151" s="4"/>
      <c r="N151" s="4"/>
      <c r="O151" s="4"/>
    </row>
    <row r="152" spans="2:16" ht="24.95" customHeight="1" thickBot="1">
      <c r="B152" s="3"/>
      <c r="C152" s="4"/>
      <c r="D152" s="1"/>
      <c r="E152" s="25" t="s">
        <v>126</v>
      </c>
      <c r="F152" s="23"/>
      <c r="G152" s="23"/>
      <c r="H152" s="8"/>
      <c r="I152" s="8"/>
      <c r="J152" s="4"/>
      <c r="K152" s="4"/>
      <c r="L152" s="4"/>
      <c r="M152" s="4"/>
      <c r="N152" s="4"/>
      <c r="O152" s="4"/>
    </row>
    <row r="153" spans="2:16" ht="24.95" customHeight="1" thickBot="1">
      <c r="B153" s="3"/>
      <c r="C153" s="4"/>
      <c r="D153" s="1"/>
      <c r="E153" s="25" t="s">
        <v>129</v>
      </c>
      <c r="F153" s="26"/>
      <c r="G153" s="26"/>
      <c r="H153" s="8"/>
      <c r="I153" s="8"/>
      <c r="J153" s="8"/>
      <c r="K153" s="8"/>
      <c r="L153" s="4"/>
      <c r="M153" s="8"/>
      <c r="N153" s="8"/>
      <c r="O153" s="8"/>
    </row>
    <row r="154" spans="2:16" ht="24.95" customHeight="1" thickBot="1">
      <c r="B154" s="3"/>
      <c r="C154" s="4"/>
      <c r="D154" s="1"/>
      <c r="E154" s="25" t="s">
        <v>127</v>
      </c>
      <c r="F154" s="23"/>
      <c r="G154" s="23"/>
      <c r="H154" s="8"/>
      <c r="I154" s="4"/>
      <c r="J154" s="4"/>
      <c r="K154" s="4"/>
      <c r="L154" s="4"/>
      <c r="M154" s="4"/>
      <c r="N154" s="4"/>
      <c r="O154" s="4"/>
    </row>
    <row r="155" spans="2:16" ht="24.95" customHeight="1" thickBot="1">
      <c r="B155" s="3"/>
      <c r="C155" s="4"/>
      <c r="D155" s="1"/>
      <c r="E155" s="25" t="s">
        <v>130</v>
      </c>
      <c r="F155" s="26"/>
      <c r="G155" s="26"/>
      <c r="H155" s="8"/>
      <c r="I155" s="4"/>
      <c r="J155" s="4"/>
      <c r="K155" s="4"/>
      <c r="L155" s="4"/>
      <c r="M155" s="4"/>
      <c r="N155" s="4"/>
      <c r="O155" s="4"/>
    </row>
    <row r="156" spans="2:16" ht="24.95" customHeight="1" thickBot="1">
      <c r="B156" s="3"/>
      <c r="C156" s="4"/>
      <c r="D156" s="1"/>
      <c r="E156" s="25" t="s">
        <v>133</v>
      </c>
      <c r="F156" s="23"/>
      <c r="G156" s="23"/>
      <c r="H156" s="8"/>
      <c r="I156" s="4"/>
      <c r="J156" s="4"/>
      <c r="K156" s="4"/>
      <c r="L156" s="4"/>
      <c r="M156" s="4"/>
      <c r="N156" s="4"/>
      <c r="O156" s="4"/>
    </row>
    <row r="157" spans="2:16" ht="24.95" customHeight="1" thickBot="1">
      <c r="B157" s="3"/>
      <c r="C157" s="4"/>
      <c r="D157" s="1"/>
      <c r="E157" s="29" t="s">
        <v>136</v>
      </c>
      <c r="F157" s="4"/>
      <c r="G157" s="4"/>
      <c r="H157" s="8"/>
      <c r="I157" s="4"/>
      <c r="J157" s="4"/>
      <c r="K157" s="4"/>
      <c r="L157" s="4"/>
      <c r="M157" s="4"/>
      <c r="N157" s="4"/>
      <c r="O157" s="4"/>
    </row>
    <row r="158" spans="2:16" ht="24.95" customHeight="1" thickBot="1">
      <c r="B158" s="3"/>
      <c r="C158" s="4"/>
      <c r="D158" s="1"/>
      <c r="E158" s="25" t="s">
        <v>118</v>
      </c>
      <c r="F158" s="23"/>
      <c r="G158" s="95"/>
      <c r="H158" s="96"/>
      <c r="I158" s="96"/>
      <c r="J158" s="96"/>
      <c r="K158" s="96"/>
      <c r="L158" s="96"/>
      <c r="M158" s="97"/>
      <c r="N158" s="4"/>
      <c r="O158" s="4"/>
    </row>
    <row r="159" spans="2:16" ht="17.25" customHeight="1">
      <c r="B159" s="3"/>
      <c r="C159" s="4"/>
      <c r="E159" s="4"/>
      <c r="F159" s="4"/>
      <c r="G159" s="4"/>
      <c r="H159" s="4"/>
      <c r="I159" s="4"/>
      <c r="J159" s="4"/>
      <c r="K159" s="4"/>
      <c r="L159" s="4"/>
      <c r="N159" s="4"/>
      <c r="O159" s="71">
        <v>6</v>
      </c>
    </row>
    <row r="160" spans="2:16" ht="24.95" customHeight="1">
      <c r="B160" s="14" t="s">
        <v>187</v>
      </c>
      <c r="C160" s="137" t="s">
        <v>276</v>
      </c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31"/>
      <c r="O160" s="31"/>
    </row>
    <row r="161" spans="2:19" ht="24.95" customHeight="1">
      <c r="B161" s="14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31"/>
      <c r="O161" s="31"/>
    </row>
    <row r="162" spans="2:19" ht="24.95" customHeight="1">
      <c r="B162" s="14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31"/>
      <c r="O162" s="31"/>
    </row>
    <row r="163" spans="2:19" ht="11.25" customHeight="1" thickBot="1">
      <c r="B163" s="14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1"/>
      <c r="O163" s="61"/>
    </row>
    <row r="164" spans="2:19" ht="24.95" customHeight="1" thickBot="1">
      <c r="B164" s="3"/>
      <c r="C164" s="36"/>
      <c r="D164" s="2"/>
      <c r="E164" s="25" t="s">
        <v>201</v>
      </c>
      <c r="F164" s="23"/>
      <c r="G164" s="23"/>
      <c r="H164" s="8"/>
      <c r="I164" s="8"/>
      <c r="J164" s="36"/>
      <c r="K164" s="47" t="s">
        <v>229</v>
      </c>
      <c r="L164" s="36"/>
      <c r="M164" s="36"/>
      <c r="O164" s="36"/>
      <c r="P164" s="5">
        <f>COUNTA(D164:D172)</f>
        <v>0</v>
      </c>
      <c r="S164" s="25"/>
    </row>
    <row r="165" spans="2:19" ht="24.95" customHeight="1" thickBot="1">
      <c r="B165" s="3"/>
      <c r="C165" s="36"/>
      <c r="D165" s="2"/>
      <c r="E165" s="25" t="s">
        <v>202</v>
      </c>
      <c r="F165" s="26"/>
      <c r="G165" s="26"/>
      <c r="H165" s="8"/>
      <c r="I165" s="8"/>
      <c r="J165" s="28"/>
      <c r="K165" s="39" t="s">
        <v>228</v>
      </c>
      <c r="L165" s="36"/>
      <c r="M165" s="28"/>
      <c r="N165" s="28"/>
      <c r="O165" s="24"/>
      <c r="S165" s="25"/>
    </row>
    <row r="166" spans="2:19" ht="24.95" customHeight="1" thickBot="1">
      <c r="B166" s="3"/>
      <c r="C166" s="36"/>
      <c r="D166" s="2"/>
      <c r="E166" s="25" t="s">
        <v>203</v>
      </c>
      <c r="F166" s="23"/>
      <c r="G166" s="23"/>
      <c r="H166" s="8"/>
      <c r="I166" s="8"/>
      <c r="J166" s="36"/>
      <c r="K166" s="36"/>
      <c r="L166" s="36"/>
      <c r="M166" s="36"/>
      <c r="N166" s="46" t="s">
        <v>231</v>
      </c>
      <c r="O166" s="36"/>
      <c r="S166" s="25"/>
    </row>
    <row r="167" spans="2:19" ht="24.95" customHeight="1" thickBot="1">
      <c r="B167" s="3"/>
      <c r="C167" s="36"/>
      <c r="D167" s="2"/>
      <c r="E167" s="25" t="s">
        <v>204</v>
      </c>
      <c r="F167" s="26"/>
      <c r="G167" s="26"/>
      <c r="H167" s="8"/>
      <c r="I167" s="8"/>
      <c r="J167" s="36"/>
      <c r="K167" s="36"/>
      <c r="L167" s="36"/>
      <c r="M167" s="36"/>
      <c r="N167" s="46" t="s">
        <v>232</v>
      </c>
      <c r="O167" s="36"/>
      <c r="S167" s="25"/>
    </row>
    <row r="168" spans="2:19" ht="24.95" customHeight="1" thickBot="1">
      <c r="B168" s="3"/>
      <c r="C168" s="36"/>
      <c r="D168" s="2"/>
      <c r="E168" s="25" t="s">
        <v>205</v>
      </c>
      <c r="F168" s="23"/>
      <c r="G168" s="23"/>
      <c r="H168" s="8"/>
      <c r="I168" s="8"/>
      <c r="J168" s="36"/>
      <c r="K168" s="36"/>
      <c r="L168" s="36"/>
      <c r="M168" s="36"/>
      <c r="N168" s="36"/>
      <c r="O168" s="36"/>
      <c r="S168" s="25"/>
    </row>
    <row r="169" spans="2:19" ht="24.95" customHeight="1" thickBot="1">
      <c r="B169" s="3"/>
      <c r="C169" s="36"/>
      <c r="D169" s="2"/>
      <c r="E169" s="25" t="s">
        <v>206</v>
      </c>
      <c r="F169" s="26"/>
      <c r="G169" s="26"/>
      <c r="H169" s="8"/>
      <c r="I169" s="8"/>
      <c r="J169" s="8"/>
      <c r="K169" s="8"/>
      <c r="L169" s="36"/>
      <c r="M169" s="8"/>
      <c r="N169" s="8"/>
      <c r="O169" s="8"/>
      <c r="S169" s="25"/>
    </row>
    <row r="170" spans="2:19" ht="24.95" customHeight="1" thickBot="1">
      <c r="B170" s="3"/>
      <c r="C170" s="36"/>
      <c r="D170" s="2"/>
      <c r="E170" s="25" t="s">
        <v>207</v>
      </c>
      <c r="F170" s="23"/>
      <c r="G170" s="23"/>
      <c r="H170" s="8"/>
      <c r="I170" s="36"/>
      <c r="J170" s="36"/>
      <c r="K170" s="36"/>
      <c r="L170" s="36"/>
      <c r="M170" s="36"/>
      <c r="N170" s="36"/>
      <c r="O170" s="36"/>
      <c r="S170" s="25"/>
    </row>
    <row r="171" spans="2:19" ht="24.95" customHeight="1" thickBot="1">
      <c r="B171" s="3"/>
      <c r="C171" s="36"/>
      <c r="D171" s="2"/>
      <c r="E171" s="25" t="s">
        <v>208</v>
      </c>
      <c r="F171" s="26"/>
      <c r="G171" s="26"/>
      <c r="H171" s="8"/>
      <c r="I171" s="36"/>
      <c r="J171" s="36"/>
      <c r="K171" s="36"/>
      <c r="L171" s="36"/>
      <c r="M171" s="36"/>
      <c r="N171" s="36"/>
      <c r="O171" s="36"/>
      <c r="S171" s="25"/>
    </row>
    <row r="172" spans="2:19" ht="24.95" customHeight="1" thickBot="1">
      <c r="B172" s="3"/>
      <c r="C172" s="36"/>
      <c r="D172" s="2"/>
      <c r="E172" s="25" t="s">
        <v>209</v>
      </c>
      <c r="F172" s="23"/>
      <c r="G172" s="23"/>
      <c r="H172" s="8"/>
      <c r="I172" s="36"/>
      <c r="J172" s="36"/>
      <c r="K172" s="36"/>
      <c r="L172" s="36"/>
      <c r="M172" s="36"/>
      <c r="N172" s="36"/>
      <c r="O172" s="36"/>
      <c r="S172" s="25"/>
    </row>
    <row r="173" spans="2:19" ht="24.95" customHeight="1">
      <c r="B173" s="3"/>
      <c r="C173" s="36"/>
      <c r="D173" s="25"/>
      <c r="E173" s="25"/>
      <c r="F173" s="23"/>
      <c r="G173" s="23"/>
      <c r="H173" s="8"/>
      <c r="I173" s="36"/>
      <c r="J173" s="36"/>
      <c r="K173" s="36"/>
      <c r="L173" s="36"/>
      <c r="M173" s="36"/>
      <c r="N173" s="36"/>
      <c r="O173" s="36"/>
    </row>
    <row r="174" spans="2:19" ht="24.95" customHeight="1">
      <c r="B174" s="3"/>
      <c r="C174" s="61"/>
      <c r="D174" s="25"/>
      <c r="E174" s="25"/>
      <c r="F174" s="23"/>
      <c r="G174" s="23"/>
      <c r="H174" s="8"/>
      <c r="I174" s="61"/>
      <c r="J174" s="61"/>
      <c r="K174" s="61"/>
      <c r="L174" s="61"/>
      <c r="M174" s="61"/>
      <c r="N174" s="61"/>
      <c r="O174" s="61"/>
    </row>
    <row r="175" spans="2:19" ht="57" customHeight="1">
      <c r="B175" s="3" t="s">
        <v>210</v>
      </c>
      <c r="C175" s="146" t="s">
        <v>277</v>
      </c>
      <c r="D175" s="146"/>
      <c r="E175" s="146"/>
      <c r="F175" s="146"/>
      <c r="G175" s="146"/>
      <c r="H175" s="146"/>
      <c r="I175" s="146"/>
      <c r="J175" s="146"/>
      <c r="K175" s="146"/>
      <c r="L175" s="146"/>
      <c r="M175" s="146"/>
      <c r="N175" s="36"/>
      <c r="O175" s="36"/>
    </row>
    <row r="176" spans="2:19" ht="57" customHeight="1" thickBot="1">
      <c r="B176" s="34"/>
      <c r="C176" s="146"/>
      <c r="D176" s="146"/>
      <c r="E176" s="146"/>
      <c r="F176" s="146"/>
      <c r="G176" s="146"/>
      <c r="H176" s="146"/>
      <c r="I176" s="146"/>
      <c r="J176" s="146"/>
      <c r="K176" s="146"/>
      <c r="L176" s="146"/>
      <c r="M176" s="146"/>
      <c r="N176" s="31"/>
      <c r="O176" s="31"/>
    </row>
    <row r="177" spans="2:17" s="33" customFormat="1" ht="24.95" customHeight="1" thickBot="1">
      <c r="B177" s="22"/>
      <c r="C177" s="32"/>
      <c r="D177" s="2"/>
      <c r="E177" s="25" t="s">
        <v>211</v>
      </c>
      <c r="F177" s="32"/>
      <c r="G177" s="32"/>
      <c r="H177" s="32"/>
      <c r="I177" s="32"/>
      <c r="J177" s="32"/>
      <c r="K177" s="32"/>
      <c r="L177" s="32"/>
      <c r="M177" s="32"/>
      <c r="N177" s="8"/>
      <c r="O177" s="8"/>
      <c r="P177" s="8">
        <f>COUNTA(D177:D181)</f>
        <v>0</v>
      </c>
      <c r="Q177" s="33">
        <f>COUNTA(D177)</f>
        <v>0</v>
      </c>
    </row>
    <row r="178" spans="2:17" s="33" customFormat="1" ht="24.95" customHeight="1" thickBot="1">
      <c r="B178" s="22"/>
      <c r="C178" s="32"/>
      <c r="D178" s="2"/>
      <c r="E178" s="25" t="s">
        <v>212</v>
      </c>
      <c r="F178" s="32"/>
      <c r="G178" s="32"/>
      <c r="H178" s="32"/>
      <c r="I178" s="32"/>
      <c r="J178" s="32"/>
      <c r="K178" s="32"/>
      <c r="L178" s="32"/>
      <c r="M178" s="32"/>
      <c r="N178" s="8"/>
      <c r="O178" s="8"/>
      <c r="P178" s="8"/>
      <c r="Q178" s="33">
        <f t="shared" ref="Q178:Q181" si="9">COUNTA(D178)</f>
        <v>0</v>
      </c>
    </row>
    <row r="179" spans="2:17" s="33" customFormat="1" ht="24.95" customHeight="1" thickBot="1">
      <c r="B179" s="22"/>
      <c r="C179" s="32"/>
      <c r="D179" s="2"/>
      <c r="E179" s="25" t="s">
        <v>213</v>
      </c>
      <c r="F179" s="32"/>
      <c r="G179" s="32"/>
      <c r="H179" s="32"/>
      <c r="I179" s="32"/>
      <c r="J179" s="32"/>
      <c r="K179" s="32"/>
      <c r="L179" s="32"/>
      <c r="M179" s="32"/>
      <c r="N179" s="8"/>
      <c r="O179" s="8"/>
      <c r="P179" s="8"/>
      <c r="Q179" s="33">
        <f t="shared" si="9"/>
        <v>0</v>
      </c>
    </row>
    <row r="180" spans="2:17" s="33" customFormat="1" ht="24.95" customHeight="1" thickBot="1">
      <c r="B180" s="22"/>
      <c r="C180" s="32"/>
      <c r="D180" s="2"/>
      <c r="E180" s="25" t="s">
        <v>214</v>
      </c>
      <c r="F180" s="32"/>
      <c r="G180" s="32"/>
      <c r="H180" s="32"/>
      <c r="I180" s="32"/>
      <c r="J180" s="32"/>
      <c r="K180" s="32"/>
      <c r="L180" s="32"/>
      <c r="M180" s="32"/>
      <c r="N180" s="8"/>
      <c r="O180" s="8"/>
      <c r="P180" s="8"/>
      <c r="Q180" s="33">
        <f t="shared" si="9"/>
        <v>0</v>
      </c>
    </row>
    <row r="181" spans="2:17" s="33" customFormat="1" ht="24.95" customHeight="1" thickBot="1">
      <c r="B181" s="22"/>
      <c r="C181" s="32"/>
      <c r="D181" s="2"/>
      <c r="E181" s="25" t="s">
        <v>215</v>
      </c>
      <c r="F181" s="32"/>
      <c r="G181" s="32"/>
      <c r="H181" s="32"/>
      <c r="I181" s="32"/>
      <c r="J181" s="32"/>
      <c r="K181" s="32"/>
      <c r="L181" s="32"/>
      <c r="M181" s="32"/>
      <c r="N181" s="8"/>
      <c r="O181" s="8"/>
      <c r="P181" s="8"/>
      <c r="Q181" s="33">
        <f t="shared" si="9"/>
        <v>0</v>
      </c>
    </row>
    <row r="182" spans="2:17" s="33" customFormat="1" ht="24.95" customHeight="1">
      <c r="B182" s="22"/>
      <c r="C182" s="32"/>
      <c r="D182" s="32"/>
      <c r="E182" s="8"/>
      <c r="F182" s="32"/>
      <c r="G182" s="32"/>
      <c r="H182" s="32"/>
      <c r="I182" s="32"/>
      <c r="J182" s="32"/>
      <c r="K182" s="32"/>
      <c r="L182" s="32"/>
      <c r="M182" s="41" t="s">
        <v>230</v>
      </c>
      <c r="N182" s="8"/>
      <c r="O182" s="8"/>
      <c r="P182" s="8"/>
    </row>
    <row r="183" spans="2:17" ht="24.95" customHeight="1">
      <c r="B183" s="3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66"/>
      <c r="O183" s="5">
        <v>7</v>
      </c>
      <c r="P183" s="38"/>
    </row>
    <row r="184" spans="2:17" ht="24.75" customHeight="1">
      <c r="B184" s="35" t="s">
        <v>239</v>
      </c>
      <c r="C184" s="8" t="s">
        <v>242</v>
      </c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8"/>
      <c r="O184" s="38"/>
      <c r="P184" s="38"/>
    </row>
    <row r="185" spans="2:17" ht="24.95" customHeight="1">
      <c r="B185" s="57" t="s">
        <v>240</v>
      </c>
      <c r="C185" s="26" t="s">
        <v>241</v>
      </c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8"/>
      <c r="O185" s="38"/>
      <c r="P185" s="38"/>
    </row>
    <row r="186" spans="2:17" ht="24.95" customHeight="1" thickBot="1">
      <c r="B186" s="56"/>
      <c r="C186" s="22" t="s">
        <v>278</v>
      </c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5"/>
      <c r="O186" s="55"/>
      <c r="P186" s="55"/>
    </row>
    <row r="187" spans="2:17" ht="24.95" customHeight="1" thickBot="1">
      <c r="B187" s="3"/>
      <c r="C187" s="38"/>
      <c r="D187" s="42"/>
      <c r="E187" s="44" t="s">
        <v>188</v>
      </c>
      <c r="F187" s="26"/>
      <c r="G187" s="67" t="s">
        <v>254</v>
      </c>
      <c r="H187" s="38"/>
      <c r="I187" s="38"/>
      <c r="J187" s="38"/>
      <c r="K187" s="38"/>
      <c r="L187" s="38"/>
      <c r="M187" s="38"/>
      <c r="N187" s="38"/>
      <c r="P187" s="5">
        <f>COUNTA(D187)</f>
        <v>0</v>
      </c>
    </row>
    <row r="188" spans="2:17" ht="24.95" customHeight="1" thickBot="1">
      <c r="B188" s="3"/>
      <c r="C188" s="38"/>
      <c r="D188" s="42"/>
      <c r="E188" s="44" t="s">
        <v>189</v>
      </c>
      <c r="F188" s="26"/>
      <c r="G188" s="81" t="s">
        <v>269</v>
      </c>
      <c r="H188" s="59"/>
      <c r="I188" s="26"/>
      <c r="J188" s="26"/>
      <c r="K188" s="26"/>
      <c r="L188" s="38"/>
      <c r="M188" s="38"/>
      <c r="N188" s="38"/>
      <c r="O188" s="38"/>
      <c r="P188" s="5">
        <f>COUNTA(D188)</f>
        <v>0</v>
      </c>
    </row>
    <row r="189" spans="2:17" ht="24.95" customHeight="1">
      <c r="B189" s="3"/>
      <c r="C189" s="26"/>
      <c r="D189" s="26"/>
      <c r="E189" s="26"/>
      <c r="F189" s="26"/>
      <c r="G189" s="26"/>
      <c r="H189" s="26"/>
      <c r="I189" s="26"/>
      <c r="J189" s="26"/>
      <c r="K189" s="26"/>
      <c r="L189" s="38"/>
      <c r="M189" s="38"/>
      <c r="N189" s="38"/>
      <c r="O189" s="38"/>
      <c r="P189" s="38">
        <f>COUNTA(D187:D188)</f>
        <v>0</v>
      </c>
    </row>
    <row r="190" spans="2:17" ht="24.75" customHeight="1">
      <c r="B190" s="58" t="s">
        <v>12</v>
      </c>
      <c r="C190" s="86" t="s">
        <v>270</v>
      </c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</row>
    <row r="191" spans="2:17" ht="24.95" customHeight="1" thickBot="1">
      <c r="B191" s="3"/>
      <c r="C191" s="55" t="s">
        <v>257</v>
      </c>
      <c r="D191" s="26"/>
      <c r="E191" s="26"/>
      <c r="F191" s="26"/>
      <c r="G191" s="26"/>
      <c r="H191" s="26"/>
      <c r="I191" s="26"/>
      <c r="J191" s="26"/>
      <c r="K191" s="38"/>
      <c r="L191" s="38"/>
      <c r="M191" s="38"/>
      <c r="N191" s="38"/>
      <c r="O191" s="38"/>
      <c r="P191" s="38"/>
    </row>
    <row r="192" spans="2:17" ht="24.95" customHeight="1" thickBot="1">
      <c r="B192" s="3"/>
      <c r="C192" s="43"/>
      <c r="D192" s="48"/>
      <c r="E192" s="44" t="s">
        <v>190</v>
      </c>
      <c r="F192" s="26"/>
      <c r="G192" s="26"/>
      <c r="H192" s="26"/>
      <c r="I192" s="26"/>
      <c r="J192" s="26"/>
      <c r="K192" s="38"/>
      <c r="L192" s="38"/>
      <c r="M192" s="38"/>
      <c r="N192" s="49"/>
      <c r="O192" s="38"/>
      <c r="P192" s="38">
        <f>COUNTA(D192:D197)</f>
        <v>0</v>
      </c>
    </row>
    <row r="193" spans="2:17" ht="24.95" customHeight="1" thickBot="1">
      <c r="B193" s="3"/>
      <c r="C193" s="43"/>
      <c r="D193" s="48"/>
      <c r="E193" s="44" t="s">
        <v>191</v>
      </c>
      <c r="F193" s="26"/>
      <c r="G193" s="26"/>
      <c r="H193" s="26"/>
      <c r="I193" s="26"/>
      <c r="J193" s="26"/>
      <c r="K193" s="38"/>
      <c r="L193" s="8"/>
      <c r="M193" s="38"/>
      <c r="N193" s="38"/>
      <c r="O193" s="38"/>
      <c r="P193" s="38"/>
    </row>
    <row r="194" spans="2:17" ht="24.95" customHeight="1" thickBot="1">
      <c r="B194" s="3"/>
      <c r="C194" s="43"/>
      <c r="D194" s="48"/>
      <c r="E194" s="44" t="s">
        <v>192</v>
      </c>
      <c r="F194" s="26"/>
      <c r="G194" s="26"/>
      <c r="H194" s="26"/>
      <c r="I194" s="26"/>
      <c r="J194" s="26"/>
      <c r="K194" s="38"/>
      <c r="L194" s="8"/>
      <c r="M194" s="38"/>
      <c r="N194" s="38"/>
      <c r="O194" s="38"/>
      <c r="P194" s="38"/>
    </row>
    <row r="195" spans="2:17" ht="24.95" customHeight="1" thickBot="1">
      <c r="B195" s="3"/>
      <c r="C195" s="43"/>
      <c r="D195" s="48"/>
      <c r="E195" s="44" t="s">
        <v>193</v>
      </c>
      <c r="F195" s="26"/>
      <c r="G195" s="26"/>
      <c r="H195" s="26"/>
      <c r="I195" s="26"/>
      <c r="J195" s="26"/>
      <c r="K195" s="38"/>
      <c r="L195" s="8"/>
      <c r="M195" s="38"/>
      <c r="N195" s="38"/>
      <c r="O195" s="38"/>
      <c r="P195" s="38"/>
    </row>
    <row r="196" spans="2:17" ht="24.95" customHeight="1" thickBot="1">
      <c r="B196" s="3"/>
      <c r="C196" s="43"/>
      <c r="D196" s="48"/>
      <c r="E196" s="44" t="s">
        <v>194</v>
      </c>
      <c r="F196" s="26"/>
      <c r="G196" s="26"/>
      <c r="H196" s="26"/>
      <c r="I196" s="26"/>
      <c r="J196" s="26"/>
      <c r="K196" s="38"/>
      <c r="L196" s="8"/>
      <c r="M196" s="38"/>
      <c r="N196" s="38"/>
      <c r="O196" s="38"/>
      <c r="P196" s="38"/>
    </row>
    <row r="197" spans="2:17" ht="24.95" customHeight="1" thickBot="1">
      <c r="B197" s="3"/>
      <c r="C197" s="43"/>
      <c r="D197" s="48"/>
      <c r="E197" s="44" t="s">
        <v>195</v>
      </c>
      <c r="F197" s="26"/>
      <c r="G197" s="26"/>
      <c r="H197" s="26"/>
      <c r="I197" s="26"/>
      <c r="J197" s="26"/>
      <c r="K197" s="38"/>
      <c r="L197" s="8"/>
      <c r="M197" s="38"/>
      <c r="N197" s="38"/>
      <c r="O197" s="38"/>
      <c r="P197" s="38"/>
    </row>
    <row r="198" spans="2:17" ht="24.95" customHeight="1">
      <c r="B198" s="3"/>
      <c r="C198" s="8"/>
      <c r="D198" s="23"/>
      <c r="E198" s="23"/>
      <c r="F198" s="23"/>
      <c r="G198" s="23"/>
      <c r="H198" s="23"/>
      <c r="I198" s="23"/>
      <c r="J198" s="23"/>
      <c r="K198" s="38"/>
      <c r="L198" s="38"/>
      <c r="N198" s="49" t="s">
        <v>233</v>
      </c>
      <c r="O198" s="38"/>
    </row>
    <row r="199" spans="2:17" ht="27" customHeight="1">
      <c r="B199" s="79" t="s">
        <v>13</v>
      </c>
      <c r="C199" s="80" t="s">
        <v>266</v>
      </c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38"/>
      <c r="O199" s="38"/>
      <c r="P199" s="38"/>
    </row>
    <row r="200" spans="2:17" ht="21" customHeight="1">
      <c r="B200" s="3"/>
      <c r="C200" s="75" t="s">
        <v>279</v>
      </c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38"/>
      <c r="O200" s="38"/>
      <c r="P200" s="38"/>
    </row>
    <row r="201" spans="2:17" ht="24.95" customHeight="1">
      <c r="B201" s="3"/>
      <c r="C201" s="75" t="s">
        <v>267</v>
      </c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38"/>
      <c r="O201" s="38"/>
      <c r="P201" s="38"/>
    </row>
    <row r="202" spans="2:17" ht="24.95" customHeight="1" thickBot="1">
      <c r="B202" s="3"/>
      <c r="C202" s="74"/>
      <c r="D202" s="74"/>
      <c r="E202" s="74"/>
      <c r="F202" s="74"/>
      <c r="G202" s="74"/>
      <c r="H202" s="70" t="s">
        <v>234</v>
      </c>
      <c r="I202" s="74"/>
      <c r="J202" s="76"/>
      <c r="K202" s="74"/>
      <c r="L202" s="74"/>
      <c r="M202" s="74"/>
      <c r="N202" s="76"/>
      <c r="O202" s="76"/>
      <c r="P202" s="76"/>
    </row>
    <row r="203" spans="2:17" ht="24.95" customHeight="1" thickBot="1">
      <c r="B203" s="3"/>
      <c r="C203" s="26"/>
      <c r="D203" s="42"/>
      <c r="E203" s="25" t="s">
        <v>196</v>
      </c>
      <c r="F203" s="26"/>
      <c r="G203" s="26"/>
      <c r="H203" s="38"/>
      <c r="I203" s="67"/>
      <c r="K203" s="68"/>
      <c r="L203" s="26"/>
      <c r="M203" s="26"/>
      <c r="N203" s="8"/>
      <c r="O203" s="26"/>
      <c r="P203" s="26">
        <f>COUNTA(D203:D204)</f>
        <v>0</v>
      </c>
      <c r="Q203" s="37">
        <f>COUNTA(D203)</f>
        <v>0</v>
      </c>
    </row>
    <row r="204" spans="2:17" ht="24.95" customHeight="1" thickBot="1">
      <c r="B204" s="3"/>
      <c r="C204" s="26"/>
      <c r="D204" s="42"/>
      <c r="E204" s="25" t="s">
        <v>197</v>
      </c>
      <c r="F204" s="26"/>
      <c r="G204" s="26"/>
      <c r="H204" s="38"/>
      <c r="I204" s="67"/>
      <c r="J204" s="68"/>
      <c r="K204" s="68"/>
      <c r="L204" s="26"/>
      <c r="M204" s="26"/>
      <c r="N204" s="8"/>
      <c r="O204" s="26"/>
      <c r="P204" s="26">
        <f>COUNTA(D205:D206)</f>
        <v>0</v>
      </c>
      <c r="Q204" s="37">
        <f t="shared" ref="Q204:Q206" si="10">COUNTA(D204)</f>
        <v>0</v>
      </c>
    </row>
    <row r="205" spans="2:17" ht="24.95" customHeight="1" thickBot="1">
      <c r="B205" s="3"/>
      <c r="C205" s="26"/>
      <c r="D205" s="42"/>
      <c r="E205" s="25" t="s">
        <v>198</v>
      </c>
      <c r="F205" s="26"/>
      <c r="G205" s="26"/>
      <c r="H205" s="38"/>
      <c r="I205" s="38"/>
      <c r="J205" s="67" t="s">
        <v>268</v>
      </c>
      <c r="K205" s="68"/>
      <c r="L205" s="26"/>
      <c r="M205" s="26"/>
      <c r="N205" s="8"/>
      <c r="O205" s="26"/>
      <c r="P205" s="26">
        <f>COUNTA(D203:D206)</f>
        <v>0</v>
      </c>
      <c r="Q205" s="37">
        <f t="shared" si="10"/>
        <v>0</v>
      </c>
    </row>
    <row r="206" spans="2:17" ht="24.95" customHeight="1" thickBot="1">
      <c r="B206" s="3"/>
      <c r="C206" s="26"/>
      <c r="D206" s="42"/>
      <c r="E206" s="25" t="s">
        <v>199</v>
      </c>
      <c r="F206" s="26"/>
      <c r="G206" s="26"/>
      <c r="H206" s="38"/>
      <c r="I206" s="67" t="s">
        <v>268</v>
      </c>
      <c r="J206" s="68"/>
      <c r="K206" s="68"/>
      <c r="L206" s="26"/>
      <c r="M206" s="26"/>
      <c r="N206" s="8"/>
      <c r="O206" s="26"/>
      <c r="P206" s="26"/>
      <c r="Q206" s="37">
        <f t="shared" si="10"/>
        <v>0</v>
      </c>
    </row>
    <row r="207" spans="2:17" ht="24.95" customHeight="1">
      <c r="B207" s="50"/>
      <c r="C207" s="38"/>
      <c r="D207" s="38"/>
      <c r="E207" s="38"/>
      <c r="F207" s="38"/>
      <c r="G207" s="38"/>
      <c r="H207" s="38"/>
      <c r="I207" s="38"/>
      <c r="J207" s="68"/>
      <c r="K207" s="68"/>
      <c r="L207" s="8"/>
      <c r="M207" s="8"/>
      <c r="N207" s="8"/>
      <c r="O207" s="38"/>
    </row>
    <row r="208" spans="2:17" ht="24.95" customHeight="1">
      <c r="B208" s="63" t="s">
        <v>243</v>
      </c>
      <c r="C208" s="87" t="s">
        <v>271</v>
      </c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68"/>
      <c r="O208" s="38"/>
      <c r="P208" s="38"/>
    </row>
    <row r="209" spans="2:16" ht="24.95" customHeight="1">
      <c r="B209" s="3"/>
      <c r="C209" s="68" t="s">
        <v>256</v>
      </c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</row>
    <row r="210" spans="2:16" ht="24.95" customHeight="1" thickBot="1">
      <c r="B210" s="3"/>
      <c r="C210" s="68"/>
      <c r="D210" s="38"/>
      <c r="E210" s="3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</row>
    <row r="211" spans="2:16" ht="24.75" customHeight="1" thickBot="1">
      <c r="B211" s="3"/>
      <c r="C211" s="68"/>
      <c r="D211" s="48"/>
      <c r="E211" s="44" t="s">
        <v>190</v>
      </c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38">
        <f>COUNTA(D211:D215)</f>
        <v>0</v>
      </c>
    </row>
    <row r="212" spans="2:16" ht="24.95" customHeight="1" thickBot="1">
      <c r="B212" s="3"/>
      <c r="C212" s="68"/>
      <c r="D212" s="48"/>
      <c r="E212" s="44" t="s">
        <v>191</v>
      </c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</row>
    <row r="213" spans="2:16" ht="24.95" customHeight="1" thickBot="1">
      <c r="B213" s="3"/>
      <c r="C213" s="38"/>
      <c r="D213" s="48"/>
      <c r="E213" s="44" t="s">
        <v>192</v>
      </c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</row>
    <row r="214" spans="2:16" ht="24.75" customHeight="1" thickBot="1">
      <c r="B214" s="3"/>
      <c r="C214" s="38"/>
      <c r="D214" s="48"/>
      <c r="E214" s="44" t="s">
        <v>193</v>
      </c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</row>
    <row r="215" spans="2:16" ht="24.95" customHeight="1" thickBot="1">
      <c r="B215" s="3"/>
      <c r="C215" s="38"/>
      <c r="D215" s="48"/>
      <c r="E215" s="44" t="s">
        <v>200</v>
      </c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</row>
    <row r="216" spans="2:16" ht="24.95" customHeight="1">
      <c r="B216" s="3"/>
      <c r="C216" s="68"/>
      <c r="D216" s="25"/>
      <c r="E216" s="68"/>
      <c r="F216" s="68"/>
      <c r="G216" s="68"/>
      <c r="H216" s="68"/>
      <c r="I216" s="68"/>
      <c r="J216" s="68"/>
      <c r="K216" s="68"/>
      <c r="L216" s="68"/>
      <c r="M216" s="68"/>
      <c r="N216" s="49" t="s">
        <v>235</v>
      </c>
      <c r="O216" s="68"/>
    </row>
    <row r="217" spans="2:16" ht="24.95" customHeight="1">
      <c r="B217" s="3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O217" s="38">
        <v>8</v>
      </c>
      <c r="P217" s="38"/>
    </row>
    <row r="218" spans="2:16" ht="24.95" customHeight="1">
      <c r="B218" s="85" t="s">
        <v>255</v>
      </c>
      <c r="C218" s="89" t="s">
        <v>274</v>
      </c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38"/>
      <c r="P218" s="38"/>
    </row>
    <row r="219" spans="2:16" ht="24.95" customHeight="1" thickBot="1">
      <c r="B219" s="3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38"/>
      <c r="P219" s="38"/>
    </row>
    <row r="220" spans="2:16" ht="24.95" customHeight="1" thickBot="1">
      <c r="B220" s="3"/>
      <c r="C220" s="40"/>
      <c r="D220" s="42"/>
      <c r="E220" s="44" t="s">
        <v>216</v>
      </c>
      <c r="F220" s="26"/>
      <c r="G220" s="26"/>
      <c r="H220" s="26"/>
      <c r="I220" s="26"/>
      <c r="J220" s="26"/>
      <c r="K220" s="26"/>
      <c r="L220" s="38"/>
      <c r="M220" s="38"/>
      <c r="N220" s="38"/>
      <c r="O220" s="38"/>
      <c r="P220" s="38">
        <f>COUNTA(D220:D229)</f>
        <v>0</v>
      </c>
    </row>
    <row r="221" spans="2:16" ht="24.95" customHeight="1" thickBot="1">
      <c r="B221" s="3"/>
      <c r="C221" s="40"/>
      <c r="D221" s="42"/>
      <c r="E221" s="44" t="s">
        <v>217</v>
      </c>
      <c r="F221" s="26"/>
      <c r="G221" s="26"/>
      <c r="H221" s="26"/>
      <c r="I221" s="26"/>
      <c r="J221" s="26"/>
      <c r="K221" s="26"/>
      <c r="L221" s="38"/>
      <c r="M221" s="38"/>
      <c r="N221" s="38"/>
      <c r="O221" s="38"/>
      <c r="P221" s="38"/>
    </row>
    <row r="222" spans="2:16" ht="24.95" customHeight="1" thickBot="1">
      <c r="B222" s="3"/>
      <c r="C222" s="40"/>
      <c r="D222" s="42"/>
      <c r="E222" s="44" t="s">
        <v>218</v>
      </c>
      <c r="F222" s="26"/>
      <c r="G222" s="26"/>
      <c r="H222" s="26"/>
      <c r="I222" s="26"/>
      <c r="J222" s="26"/>
      <c r="K222" s="26"/>
      <c r="L222" s="38"/>
      <c r="M222" s="38"/>
      <c r="N222" s="38"/>
      <c r="O222" s="38"/>
      <c r="P222" s="38"/>
    </row>
    <row r="223" spans="2:16" ht="24.95" customHeight="1" thickBot="1">
      <c r="B223" s="3"/>
      <c r="C223" s="40"/>
      <c r="D223" s="42"/>
      <c r="E223" s="44" t="s">
        <v>219</v>
      </c>
      <c r="F223" s="26"/>
      <c r="G223" s="26"/>
      <c r="H223" s="26"/>
      <c r="I223" s="26"/>
      <c r="J223" s="26"/>
      <c r="K223" s="26"/>
      <c r="L223" s="38"/>
      <c r="M223" s="38"/>
      <c r="N223" s="38"/>
      <c r="O223" s="38"/>
      <c r="P223" s="38"/>
    </row>
    <row r="224" spans="2:16" ht="24.95" customHeight="1" thickBot="1">
      <c r="B224" s="3"/>
      <c r="C224" s="40"/>
      <c r="D224" s="42"/>
      <c r="E224" s="44" t="s">
        <v>220</v>
      </c>
      <c r="F224" s="26"/>
      <c r="G224" s="26"/>
      <c r="H224" s="26"/>
      <c r="I224" s="26"/>
      <c r="J224" s="26"/>
      <c r="K224" s="26"/>
      <c r="L224" s="38"/>
      <c r="M224" s="38"/>
      <c r="N224" s="38"/>
      <c r="O224" s="38"/>
      <c r="P224" s="38"/>
    </row>
    <row r="225" spans="2:16" ht="24.95" customHeight="1" thickBot="1">
      <c r="B225" s="3"/>
      <c r="C225" s="40"/>
      <c r="D225" s="42"/>
      <c r="E225" s="44" t="s">
        <v>221</v>
      </c>
      <c r="F225" s="26"/>
      <c r="G225" s="26"/>
      <c r="H225" s="26"/>
      <c r="I225" s="26"/>
      <c r="J225" s="26"/>
      <c r="K225" s="26"/>
      <c r="L225" s="38"/>
      <c r="M225" s="38"/>
      <c r="N225" s="38"/>
      <c r="O225" s="38"/>
      <c r="P225" s="38"/>
    </row>
    <row r="226" spans="2:16" ht="24.95" customHeight="1" thickBot="1">
      <c r="B226" s="3"/>
      <c r="C226" s="40"/>
      <c r="D226" s="42"/>
      <c r="E226" s="44" t="s">
        <v>222</v>
      </c>
      <c r="F226" s="26"/>
      <c r="G226" s="26"/>
      <c r="H226" s="26"/>
      <c r="I226" s="26"/>
      <c r="J226" s="26"/>
      <c r="K226" s="26"/>
      <c r="L226" s="38"/>
      <c r="M226" s="38"/>
      <c r="N226" s="38"/>
      <c r="O226" s="38"/>
      <c r="P226" s="38"/>
    </row>
    <row r="227" spans="2:16" ht="24.95" customHeight="1" thickBot="1">
      <c r="B227" s="3"/>
      <c r="C227" s="40"/>
      <c r="D227" s="42"/>
      <c r="E227" s="44" t="s">
        <v>223</v>
      </c>
      <c r="F227" s="26"/>
      <c r="G227" s="26"/>
      <c r="H227" s="26"/>
      <c r="I227" s="26"/>
      <c r="J227" s="26"/>
      <c r="K227" s="26"/>
      <c r="L227" s="38"/>
      <c r="M227" s="38"/>
      <c r="N227" s="38"/>
      <c r="O227" s="38"/>
      <c r="P227" s="38"/>
    </row>
    <row r="228" spans="2:16" ht="24.95" customHeight="1" thickBot="1">
      <c r="B228" s="3"/>
      <c r="C228" s="40"/>
      <c r="D228" s="42"/>
      <c r="E228" s="44" t="s">
        <v>224</v>
      </c>
      <c r="F228" s="26"/>
      <c r="G228" s="26"/>
      <c r="H228" s="26"/>
      <c r="I228" s="26"/>
      <c r="J228" s="26"/>
      <c r="K228" s="26"/>
      <c r="L228" s="38"/>
      <c r="M228" s="38"/>
      <c r="N228" s="38"/>
      <c r="O228" s="38"/>
      <c r="P228" s="38"/>
    </row>
    <row r="229" spans="2:16" ht="24.95" customHeight="1" thickBot="1">
      <c r="B229" s="3"/>
      <c r="C229" s="40"/>
      <c r="D229" s="42"/>
      <c r="E229" s="44" t="s">
        <v>225</v>
      </c>
      <c r="F229" s="26"/>
      <c r="G229" s="26"/>
      <c r="H229" s="26"/>
      <c r="I229" s="26"/>
      <c r="J229" s="26"/>
      <c r="K229" s="26"/>
      <c r="L229" s="38"/>
      <c r="M229" s="38"/>
      <c r="N229" s="38"/>
      <c r="O229" s="38"/>
      <c r="P229" s="38"/>
    </row>
    <row r="230" spans="2:16" ht="24.95" customHeight="1">
      <c r="B230" s="3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49" t="s">
        <v>236</v>
      </c>
      <c r="O230" s="38"/>
      <c r="P230" s="38"/>
    </row>
    <row r="231" spans="2:16" ht="24.95" customHeight="1">
      <c r="B231" s="3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>
        <v>9</v>
      </c>
      <c r="P231" s="38"/>
    </row>
    <row r="232" spans="2:16" ht="24.95" customHeight="1">
      <c r="B232" s="3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  <row r="233" spans="2:16" ht="24.95" customHeight="1">
      <c r="B233" s="3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</row>
    <row r="234" spans="2:16" ht="24.95" customHeight="1">
      <c r="B234" s="3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</row>
    <row r="235" spans="2:16" ht="24.95" customHeight="1">
      <c r="B235" s="3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</row>
    <row r="236" spans="2:16" ht="24.95" customHeight="1">
      <c r="B236" s="3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</row>
  </sheetData>
  <mergeCells count="289">
    <mergeCell ref="C160:M162"/>
    <mergeCell ref="C175:M176"/>
    <mergeCell ref="C129:M130"/>
    <mergeCell ref="C90:E90"/>
    <mergeCell ref="C91:E91"/>
    <mergeCell ref="C92:E92"/>
    <mergeCell ref="C93:E93"/>
    <mergeCell ref="C111:E111"/>
    <mergeCell ref="C112:E112"/>
    <mergeCell ref="F100:H100"/>
    <mergeCell ref="F104:H104"/>
    <mergeCell ref="F90:H90"/>
    <mergeCell ref="F91:H91"/>
    <mergeCell ref="C113:E113"/>
    <mergeCell ref="C114:E114"/>
    <mergeCell ref="C106:E106"/>
    <mergeCell ref="C107:E107"/>
    <mergeCell ref="C108:E108"/>
    <mergeCell ref="C109:E109"/>
    <mergeCell ref="C110:E110"/>
    <mergeCell ref="F93:H93"/>
    <mergeCell ref="I93:K93"/>
    <mergeCell ref="L93:N93"/>
    <mergeCell ref="F102:H102"/>
    <mergeCell ref="B129:B130"/>
    <mergeCell ref="G134:M134"/>
    <mergeCell ref="C41:E41"/>
    <mergeCell ref="C42:E42"/>
    <mergeCell ref="C43:E43"/>
    <mergeCell ref="I52:K52"/>
    <mergeCell ref="I53:K53"/>
    <mergeCell ref="I51:K51"/>
    <mergeCell ref="L49:N49"/>
    <mergeCell ref="I49:K49"/>
    <mergeCell ref="I50:K50"/>
    <mergeCell ref="C54:E54"/>
    <mergeCell ref="C44:E44"/>
    <mergeCell ref="C45:E45"/>
    <mergeCell ref="C46:E46"/>
    <mergeCell ref="C47:E47"/>
    <mergeCell ref="C48:E48"/>
    <mergeCell ref="F81:H81"/>
    <mergeCell ref="L44:N44"/>
    <mergeCell ref="L45:N45"/>
    <mergeCell ref="L46:N46"/>
    <mergeCell ref="C49:E49"/>
    <mergeCell ref="F58:H58"/>
    <mergeCell ref="C50:E50"/>
    <mergeCell ref="F40:H40"/>
    <mergeCell ref="L43:N43"/>
    <mergeCell ref="I41:K41"/>
    <mergeCell ref="I42:K42"/>
    <mergeCell ref="I43:K43"/>
    <mergeCell ref="F82:H82"/>
    <mergeCell ref="C77:E77"/>
    <mergeCell ref="F36:H36"/>
    <mergeCell ref="F77:H77"/>
    <mergeCell ref="L47:N47"/>
    <mergeCell ref="L81:N81"/>
    <mergeCell ref="F44:H44"/>
    <mergeCell ref="F45:H45"/>
    <mergeCell ref="F46:H46"/>
    <mergeCell ref="F47:H47"/>
    <mergeCell ref="F48:H48"/>
    <mergeCell ref="I40:K40"/>
    <mergeCell ref="L40:N40"/>
    <mergeCell ref="F41:H41"/>
    <mergeCell ref="F42:H42"/>
    <mergeCell ref="F43:H43"/>
    <mergeCell ref="C61:E61"/>
    <mergeCell ref="C62:E62"/>
    <mergeCell ref="C63:E63"/>
    <mergeCell ref="C6:H6"/>
    <mergeCell ref="C20:E20"/>
    <mergeCell ref="C21:E21"/>
    <mergeCell ref="F20:H20"/>
    <mergeCell ref="F21:H21"/>
    <mergeCell ref="C38:M39"/>
    <mergeCell ref="C36:E36"/>
    <mergeCell ref="K21:L21"/>
    <mergeCell ref="B7:M10"/>
    <mergeCell ref="C32:M33"/>
    <mergeCell ref="C34:M35"/>
    <mergeCell ref="F13:M13"/>
    <mergeCell ref="F17:M17"/>
    <mergeCell ref="F29:M29"/>
    <mergeCell ref="C22:C23"/>
    <mergeCell ref="C15:M16"/>
    <mergeCell ref="C51:E51"/>
    <mergeCell ref="C52:E52"/>
    <mergeCell ref="C53:E53"/>
    <mergeCell ref="F55:H55"/>
    <mergeCell ref="F59:H59"/>
    <mergeCell ref="F60:H60"/>
    <mergeCell ref="F61:H61"/>
    <mergeCell ref="F49:H49"/>
    <mergeCell ref="F50:H50"/>
    <mergeCell ref="F51:H51"/>
    <mergeCell ref="F52:H52"/>
    <mergeCell ref="F53:H53"/>
    <mergeCell ref="F54:H54"/>
    <mergeCell ref="C55:E55"/>
    <mergeCell ref="C73:E73"/>
    <mergeCell ref="C69:E69"/>
    <mergeCell ref="F66:H66"/>
    <mergeCell ref="F67:H67"/>
    <mergeCell ref="F68:H68"/>
    <mergeCell ref="F69:H69"/>
    <mergeCell ref="C70:E70"/>
    <mergeCell ref="C71:E71"/>
    <mergeCell ref="C72:E72"/>
    <mergeCell ref="F70:H70"/>
    <mergeCell ref="F71:H71"/>
    <mergeCell ref="F72:H72"/>
    <mergeCell ref="F73:H73"/>
    <mergeCell ref="C64:E64"/>
    <mergeCell ref="C65:E65"/>
    <mergeCell ref="C66:E66"/>
    <mergeCell ref="C67:E67"/>
    <mergeCell ref="C68:E68"/>
    <mergeCell ref="F62:H62"/>
    <mergeCell ref="F63:H63"/>
    <mergeCell ref="C59:E59"/>
    <mergeCell ref="C60:E60"/>
    <mergeCell ref="C82:E82"/>
    <mergeCell ref="C83:E83"/>
    <mergeCell ref="C84:E84"/>
    <mergeCell ref="C85:E85"/>
    <mergeCell ref="C86:E86"/>
    <mergeCell ref="C87:E87"/>
    <mergeCell ref="C103:E103"/>
    <mergeCell ref="C104:E104"/>
    <mergeCell ref="C105:E105"/>
    <mergeCell ref="C94:E94"/>
    <mergeCell ref="C95:E95"/>
    <mergeCell ref="C96:E96"/>
    <mergeCell ref="C100:E100"/>
    <mergeCell ref="C101:E101"/>
    <mergeCell ref="C102:E102"/>
    <mergeCell ref="C88:E88"/>
    <mergeCell ref="C89:E89"/>
    <mergeCell ref="L41:N41"/>
    <mergeCell ref="L82:N82"/>
    <mergeCell ref="L70:N70"/>
    <mergeCell ref="L42:N42"/>
    <mergeCell ref="L69:N69"/>
    <mergeCell ref="I69:K69"/>
    <mergeCell ref="L54:N54"/>
    <mergeCell ref="L51:N51"/>
    <mergeCell ref="L52:N52"/>
    <mergeCell ref="L53:N53"/>
    <mergeCell ref="L50:N50"/>
    <mergeCell ref="L71:N71"/>
    <mergeCell ref="L72:N72"/>
    <mergeCell ref="L73:N73"/>
    <mergeCell ref="L48:N48"/>
    <mergeCell ref="L55:N55"/>
    <mergeCell ref="L59:N59"/>
    <mergeCell ref="I54:K54"/>
    <mergeCell ref="I58:K58"/>
    <mergeCell ref="I55:K55"/>
    <mergeCell ref="I59:K59"/>
    <mergeCell ref="I60:K60"/>
    <mergeCell ref="I61:K61"/>
    <mergeCell ref="I62:K62"/>
    <mergeCell ref="I70:K70"/>
    <mergeCell ref="I71:K71"/>
    <mergeCell ref="I72:K72"/>
    <mergeCell ref="I73:K73"/>
    <mergeCell ref="I82:K82"/>
    <mergeCell ref="I83:K83"/>
    <mergeCell ref="I44:K44"/>
    <mergeCell ref="I45:K45"/>
    <mergeCell ref="I46:K46"/>
    <mergeCell ref="I47:K47"/>
    <mergeCell ref="I48:K48"/>
    <mergeCell ref="I63:K63"/>
    <mergeCell ref="I81:K81"/>
    <mergeCell ref="L58:N58"/>
    <mergeCell ref="L64:N64"/>
    <mergeCell ref="F64:H64"/>
    <mergeCell ref="F65:H65"/>
    <mergeCell ref="L83:N83"/>
    <mergeCell ref="L84:N84"/>
    <mergeCell ref="F92:H92"/>
    <mergeCell ref="I92:K92"/>
    <mergeCell ref="L92:N92"/>
    <mergeCell ref="C79:M80"/>
    <mergeCell ref="C75:M76"/>
    <mergeCell ref="L60:N60"/>
    <mergeCell ref="L61:N61"/>
    <mergeCell ref="L62:N62"/>
    <mergeCell ref="L63:N63"/>
    <mergeCell ref="L65:N65"/>
    <mergeCell ref="L66:N66"/>
    <mergeCell ref="L67:N67"/>
    <mergeCell ref="L68:N68"/>
    <mergeCell ref="I64:K64"/>
    <mergeCell ref="I65:K65"/>
    <mergeCell ref="I66:K66"/>
    <mergeCell ref="I67:K67"/>
    <mergeCell ref="I68:K68"/>
    <mergeCell ref="F83:H83"/>
    <mergeCell ref="L91:N91"/>
    <mergeCell ref="L85:N85"/>
    <mergeCell ref="L86:N86"/>
    <mergeCell ref="L87:N87"/>
    <mergeCell ref="L88:N88"/>
    <mergeCell ref="L89:N89"/>
    <mergeCell ref="L90:N90"/>
    <mergeCell ref="F88:H88"/>
    <mergeCell ref="F89:H89"/>
    <mergeCell ref="I84:K84"/>
    <mergeCell ref="I85:K85"/>
    <mergeCell ref="I86:K86"/>
    <mergeCell ref="F85:H85"/>
    <mergeCell ref="F86:H86"/>
    <mergeCell ref="F87:H87"/>
    <mergeCell ref="F84:H84"/>
    <mergeCell ref="F94:H94"/>
    <mergeCell ref="I94:K94"/>
    <mergeCell ref="L94:N94"/>
    <mergeCell ref="I87:K87"/>
    <mergeCell ref="I88:K88"/>
    <mergeCell ref="I89:K89"/>
    <mergeCell ref="I90:K90"/>
    <mergeCell ref="I91:K91"/>
    <mergeCell ref="I104:K104"/>
    <mergeCell ref="L104:N104"/>
    <mergeCell ref="I100:K100"/>
    <mergeCell ref="L100:N100"/>
    <mergeCell ref="F101:H101"/>
    <mergeCell ref="I101:K101"/>
    <mergeCell ref="L101:N101"/>
    <mergeCell ref="F95:H95"/>
    <mergeCell ref="I95:K95"/>
    <mergeCell ref="L95:N95"/>
    <mergeCell ref="F96:H96"/>
    <mergeCell ref="I96:K96"/>
    <mergeCell ref="L96:N96"/>
    <mergeCell ref="F99:H99"/>
    <mergeCell ref="I99:K99"/>
    <mergeCell ref="L99:N99"/>
    <mergeCell ref="F105:H105"/>
    <mergeCell ref="I105:K105"/>
    <mergeCell ref="L105:N105"/>
    <mergeCell ref="I102:K102"/>
    <mergeCell ref="L102:N102"/>
    <mergeCell ref="F103:H103"/>
    <mergeCell ref="I103:K103"/>
    <mergeCell ref="L103:N103"/>
    <mergeCell ref="I111:K111"/>
    <mergeCell ref="L111:N111"/>
    <mergeCell ref="F108:H108"/>
    <mergeCell ref="I108:K108"/>
    <mergeCell ref="L108:N108"/>
    <mergeCell ref="F109:H109"/>
    <mergeCell ref="I109:K109"/>
    <mergeCell ref="L109:N109"/>
    <mergeCell ref="F106:H106"/>
    <mergeCell ref="I106:K106"/>
    <mergeCell ref="L106:N106"/>
    <mergeCell ref="F107:H107"/>
    <mergeCell ref="I107:K107"/>
    <mergeCell ref="L107:N107"/>
    <mergeCell ref="C218:N219"/>
    <mergeCell ref="B2:M2"/>
    <mergeCell ref="D22:M24"/>
    <mergeCell ref="D25:M27"/>
    <mergeCell ref="C116:N116"/>
    <mergeCell ref="C136:M137"/>
    <mergeCell ref="C146:M147"/>
    <mergeCell ref="G158:M158"/>
    <mergeCell ref="G144:M144"/>
    <mergeCell ref="I128:K128"/>
    <mergeCell ref="F114:H114"/>
    <mergeCell ref="I114:K114"/>
    <mergeCell ref="L114:N114"/>
    <mergeCell ref="F112:H112"/>
    <mergeCell ref="I112:K112"/>
    <mergeCell ref="L112:N112"/>
    <mergeCell ref="F113:H113"/>
    <mergeCell ref="I113:K113"/>
    <mergeCell ref="L113:N113"/>
    <mergeCell ref="F110:H110"/>
    <mergeCell ref="C127:M127"/>
    <mergeCell ref="I110:K110"/>
    <mergeCell ref="L110:N110"/>
    <mergeCell ref="F111:H111"/>
  </mergeCells>
  <phoneticPr fontId="1"/>
  <conditionalFormatting sqref="G134 G144 G158 F41:K55 F59:K74 F82:N96 F100:N114 D117:D118 D120 D173:D175 D131:D134 D138:D144 D148:D158">
    <cfRule type="notContainsBlanks" dxfId="351" priority="458">
      <formula>LEN(TRIM(D41))&gt;0</formula>
    </cfRule>
  </conditionalFormatting>
  <conditionalFormatting sqref="F41:K54">
    <cfRule type="expression" dxfId="350" priority="490">
      <formula>$F$36&gt;=#REF!</formula>
    </cfRule>
  </conditionalFormatting>
  <conditionalFormatting sqref="G134:M134 G144:M144 G158:M158">
    <cfRule type="expression" dxfId="349" priority="482">
      <formula>$D134="×"</formula>
    </cfRule>
  </conditionalFormatting>
  <conditionalFormatting sqref="G134:M134 G144:M144 G158:M158">
    <cfRule type="expression" dxfId="348" priority="483">
      <formula>$D134="〇"</formula>
    </cfRule>
  </conditionalFormatting>
  <conditionalFormatting sqref="D138:D144">
    <cfRule type="expression" dxfId="347" priority="29">
      <formula>$P$138&gt;=1</formula>
    </cfRule>
    <cfRule type="expression" dxfId="346" priority="476">
      <formula>$D$131="〇"</formula>
    </cfRule>
    <cfRule type="expression" dxfId="345" priority="2">
      <formula>AND(SUM($T$126:$T$128)&gt;=1,$Q$131=0)</formula>
    </cfRule>
  </conditionalFormatting>
  <conditionalFormatting sqref="F59:K74">
    <cfRule type="expression" dxfId="344" priority="521">
      <formula>$F$36&gt;=#REF!</formula>
    </cfRule>
  </conditionalFormatting>
  <conditionalFormatting sqref="F55:K55">
    <cfRule type="expression" dxfId="343" priority="317">
      <formula>$F$36&gt;=15</formula>
    </cfRule>
    <cfRule type="expression" dxfId="342" priority="553">
      <formula>$F$36&gt;=#REF!</formula>
    </cfRule>
  </conditionalFormatting>
  <conditionalFormatting sqref="D121:D122">
    <cfRule type="notContainsBlanks" dxfId="341" priority="437">
      <formula>LEN(TRIM(D121))&gt;0</formula>
    </cfRule>
  </conditionalFormatting>
  <conditionalFormatting sqref="D119">
    <cfRule type="notContainsBlanks" dxfId="340" priority="434">
      <formula>LEN(TRIM(D119))&gt;0</formula>
    </cfRule>
  </conditionalFormatting>
  <conditionalFormatting sqref="B136:O145">
    <cfRule type="expression" dxfId="339" priority="426">
      <formula>$D$131="×"</formula>
    </cfRule>
  </conditionalFormatting>
  <conditionalFormatting sqref="B81:E81 O81 B31:O31 B32:C32 B33 B34:C34 B35 B36:O74 B77:O78 P123 B82:O125 B76 N75:O76 N32:O35">
    <cfRule type="expression" dxfId="338" priority="574">
      <formula>$F$29="開設して１年未満である"</formula>
    </cfRule>
  </conditionalFormatting>
  <conditionalFormatting sqref="O217 B148:O159">
    <cfRule type="expression" dxfId="337" priority="406">
      <formula>$D$132="×"</formula>
    </cfRule>
  </conditionalFormatting>
  <conditionalFormatting sqref="G175">
    <cfRule type="notContainsBlanks" dxfId="336" priority="396">
      <formula>LEN(TRIM(G175))&gt;0</formula>
    </cfRule>
  </conditionalFormatting>
  <conditionalFormatting sqref="G175:M175">
    <cfRule type="expression" dxfId="335" priority="399">
      <formula>$D175="×"</formula>
    </cfRule>
  </conditionalFormatting>
  <conditionalFormatting sqref="G175:M175">
    <cfRule type="expression" dxfId="334" priority="400">
      <formula>$D175="〇"</formula>
    </cfRule>
  </conditionalFormatting>
  <conditionalFormatting sqref="D177">
    <cfRule type="expression" dxfId="333" priority="26">
      <formula>D177&lt;&gt;""</formula>
    </cfRule>
    <cfRule type="notContainsBlanks" dxfId="332" priority="392">
      <formula>LEN(TRIM(D177))&gt;0</formula>
    </cfRule>
  </conditionalFormatting>
  <conditionalFormatting sqref="D177">
    <cfRule type="expression" dxfId="331" priority="394">
      <formula>$D$132="〇"</formula>
    </cfRule>
  </conditionalFormatting>
  <conditionalFormatting sqref="D178">
    <cfRule type="expression" dxfId="330" priority="25">
      <formula>D178&lt;&gt;""</formula>
    </cfRule>
    <cfRule type="notContainsBlanks" dxfId="329" priority="388">
      <formula>LEN(TRIM(D178))&gt;0</formula>
    </cfRule>
  </conditionalFormatting>
  <conditionalFormatting sqref="D178">
    <cfRule type="expression" dxfId="328" priority="390">
      <formula>$D$132="〇"</formula>
    </cfRule>
  </conditionalFormatting>
  <conditionalFormatting sqref="D179">
    <cfRule type="expression" dxfId="327" priority="24">
      <formula>D179&lt;&gt;""</formula>
    </cfRule>
    <cfRule type="notContainsBlanks" dxfId="326" priority="384">
      <formula>LEN(TRIM(D179))&gt;0</formula>
    </cfRule>
  </conditionalFormatting>
  <conditionalFormatting sqref="D179">
    <cfRule type="expression" dxfId="325" priority="386">
      <formula>$D$132="〇"</formula>
    </cfRule>
  </conditionalFormatting>
  <conditionalFormatting sqref="D180">
    <cfRule type="expression" dxfId="324" priority="23">
      <formula>D180&lt;&gt;""</formula>
    </cfRule>
    <cfRule type="notContainsBlanks" dxfId="323" priority="380">
      <formula>LEN(TRIM(D180))&gt;0</formula>
    </cfRule>
  </conditionalFormatting>
  <conditionalFormatting sqref="D180">
    <cfRule type="expression" dxfId="322" priority="382">
      <formula>$D$132="〇"</formula>
    </cfRule>
  </conditionalFormatting>
  <conditionalFormatting sqref="D181">
    <cfRule type="expression" dxfId="321" priority="22">
      <formula>D181&lt;&gt;""</formula>
    </cfRule>
    <cfRule type="notContainsBlanks" dxfId="320" priority="376">
      <formula>LEN(TRIM(D181))&gt;0</formula>
    </cfRule>
  </conditionalFormatting>
  <conditionalFormatting sqref="D181">
    <cfRule type="expression" dxfId="319" priority="378">
      <formula>$D$132="〇"</formula>
    </cfRule>
  </conditionalFormatting>
  <conditionalFormatting sqref="K164:K165">
    <cfRule type="expression" dxfId="318" priority="373">
      <formula>COUNTA(D164:D172)&gt;=4</formula>
    </cfRule>
  </conditionalFormatting>
  <conditionalFormatting sqref="K165">
    <cfRule type="expression" dxfId="317" priority="370">
      <formula>COUNTA(D164:D172)&gt;=4</formula>
    </cfRule>
  </conditionalFormatting>
  <conditionalFormatting sqref="D131:D134">
    <cfRule type="expression" dxfId="316" priority="11">
      <formula>$P$131&gt;=1</formula>
    </cfRule>
    <cfRule type="expression" dxfId="315" priority="369">
      <formula>I128=おおいに不足</formula>
    </cfRule>
  </conditionalFormatting>
  <conditionalFormatting sqref="D164:D172">
    <cfRule type="expression" dxfId="314" priority="102">
      <formula>$P$164=2</formula>
    </cfRule>
    <cfRule type="expression" dxfId="313" priority="103">
      <formula>$P$164=1</formula>
    </cfRule>
    <cfRule type="expression" dxfId="312" priority="364">
      <formula>$P$164=3</formula>
    </cfRule>
    <cfRule type="expression" dxfId="311" priority="368">
      <formula>$P$164&gt;=4</formula>
    </cfRule>
  </conditionalFormatting>
  <conditionalFormatting sqref="D177:D181">
    <cfRule type="expression" dxfId="310" priority="21">
      <formula>$P$177&gt;=2</formula>
    </cfRule>
    <cfRule type="expression" dxfId="309" priority="360">
      <formula>$P$177=1</formula>
    </cfRule>
    <cfRule type="expression" dxfId="308" priority="361">
      <formula>$P$177=1</formula>
    </cfRule>
  </conditionalFormatting>
  <conditionalFormatting sqref="M182">
    <cfRule type="expression" dxfId="307" priority="359">
      <formula>$P$177&gt;=2</formula>
    </cfRule>
  </conditionalFormatting>
  <conditionalFormatting sqref="H188">
    <cfRule type="expression" dxfId="306" priority="355">
      <formula>$P$189=2</formula>
    </cfRule>
  </conditionalFormatting>
  <conditionalFormatting sqref="D187:D188">
    <cfRule type="expression" dxfId="305" priority="17">
      <formula>$P$189=2</formula>
    </cfRule>
    <cfRule type="expression" dxfId="304" priority="357">
      <formula>$P$189=1</formula>
    </cfRule>
  </conditionalFormatting>
  <conditionalFormatting sqref="N166">
    <cfRule type="expression" dxfId="303" priority="353">
      <formula>$P$164=1</formula>
    </cfRule>
  </conditionalFormatting>
  <conditionalFormatting sqref="N167">
    <cfRule type="expression" dxfId="302" priority="352">
      <formula>$P$164=2</formula>
    </cfRule>
  </conditionalFormatting>
  <conditionalFormatting sqref="D192:D197">
    <cfRule type="expression" dxfId="301" priority="349">
      <formula>$P$192&gt;=1</formula>
    </cfRule>
    <cfRule type="expression" dxfId="300" priority="350">
      <formula>$P$187=1</formula>
    </cfRule>
  </conditionalFormatting>
  <conditionalFormatting sqref="B190:O197">
    <cfRule type="expression" dxfId="299" priority="344">
      <formula>$P$188=1</formula>
    </cfRule>
  </conditionalFormatting>
  <conditionalFormatting sqref="N198">
    <cfRule type="expression" dxfId="298" priority="343">
      <formula>$P$192&gt;=1</formula>
    </cfRule>
  </conditionalFormatting>
  <conditionalFormatting sqref="D203:D206">
    <cfRule type="expression" dxfId="297" priority="12">
      <formula>$P$205&gt;=2</formula>
    </cfRule>
    <cfRule type="expression" dxfId="296" priority="341">
      <formula>$P$205=1</formula>
    </cfRule>
    <cfRule type="expression" dxfId="295" priority="342">
      <formula>$P$205=1</formula>
    </cfRule>
  </conditionalFormatting>
  <conditionalFormatting sqref="D220:D229">
    <cfRule type="expression" dxfId="294" priority="335">
      <formula>$P$220&gt;=1</formula>
    </cfRule>
  </conditionalFormatting>
  <conditionalFormatting sqref="N230">
    <cfRule type="expression" dxfId="293" priority="334">
      <formula>$P$220&gt;=1</formula>
    </cfRule>
  </conditionalFormatting>
  <conditionalFormatting sqref="M30">
    <cfRule type="expression" dxfId="292" priority="332">
      <formula>$F$29="開設して１年未満である"</formula>
    </cfRule>
  </conditionalFormatting>
  <conditionalFormatting sqref="F41:K41">
    <cfRule type="expression" dxfId="291" priority="331">
      <formula>$F$36&gt;=1</formula>
    </cfRule>
  </conditionalFormatting>
  <conditionalFormatting sqref="F42:K42">
    <cfRule type="expression" dxfId="290" priority="330">
      <formula>$F$36&gt;=2</formula>
    </cfRule>
  </conditionalFormatting>
  <conditionalFormatting sqref="F43:K43">
    <cfRule type="expression" dxfId="289" priority="329">
      <formula>$F$36&gt;=3</formula>
    </cfRule>
  </conditionalFormatting>
  <conditionalFormatting sqref="F44:K44">
    <cfRule type="expression" dxfId="288" priority="328">
      <formula>$F$36&gt;=4</formula>
    </cfRule>
  </conditionalFormatting>
  <conditionalFormatting sqref="F45:K45">
    <cfRule type="expression" dxfId="287" priority="327">
      <formula>$F$36&gt;=5</formula>
    </cfRule>
  </conditionalFormatting>
  <conditionalFormatting sqref="F46:K46">
    <cfRule type="expression" dxfId="286" priority="326">
      <formula>$F$36&gt;=6</formula>
    </cfRule>
  </conditionalFormatting>
  <conditionalFormatting sqref="F47:K47">
    <cfRule type="expression" dxfId="285" priority="325">
      <formula>$F$36&gt;=7</formula>
    </cfRule>
  </conditionalFormatting>
  <conditionalFormatting sqref="F48:K48">
    <cfRule type="expression" dxfId="284" priority="324">
      <formula>$F$36&gt;=8</formula>
    </cfRule>
  </conditionalFormatting>
  <conditionalFormatting sqref="F49:K49">
    <cfRule type="expression" dxfId="283" priority="323">
      <formula>$F$36&gt;=9</formula>
    </cfRule>
  </conditionalFormatting>
  <conditionalFormatting sqref="F50:K50">
    <cfRule type="expression" dxfId="282" priority="322">
      <formula>$F$36&gt;=10</formula>
    </cfRule>
  </conditionalFormatting>
  <conditionalFormatting sqref="F51:K51">
    <cfRule type="expression" dxfId="281" priority="321">
      <formula>$F$36&gt;=11</formula>
    </cfRule>
  </conditionalFormatting>
  <conditionalFormatting sqref="F52:K52">
    <cfRule type="expression" dxfId="280" priority="320">
      <formula>$F$36&gt;=12</formula>
    </cfRule>
  </conditionalFormatting>
  <conditionalFormatting sqref="F53:K53">
    <cfRule type="expression" dxfId="279" priority="319">
      <formula>$F$36&gt;=13</formula>
    </cfRule>
  </conditionalFormatting>
  <conditionalFormatting sqref="F54:K54">
    <cfRule type="expression" dxfId="278" priority="318">
      <formula>$F$36&gt;=14</formula>
    </cfRule>
  </conditionalFormatting>
  <conditionalFormatting sqref="F59:K59">
    <cfRule type="expression" dxfId="277" priority="316">
      <formula>$F$36&gt;=16</formula>
    </cfRule>
  </conditionalFormatting>
  <conditionalFormatting sqref="F60:K60">
    <cfRule type="expression" dxfId="276" priority="315">
      <formula>$F$36&gt;=17</formula>
    </cfRule>
  </conditionalFormatting>
  <conditionalFormatting sqref="F61:K61">
    <cfRule type="expression" dxfId="275" priority="314">
      <formula>$F$36&gt;=18</formula>
    </cfRule>
  </conditionalFormatting>
  <conditionalFormatting sqref="F62:K62">
    <cfRule type="expression" dxfId="274" priority="313">
      <formula>$F$36&gt;=19</formula>
    </cfRule>
  </conditionalFormatting>
  <conditionalFormatting sqref="F63:K63">
    <cfRule type="expression" dxfId="273" priority="312">
      <formula>$F$36&gt;=20</formula>
    </cfRule>
  </conditionalFormatting>
  <conditionalFormatting sqref="F64:K64">
    <cfRule type="expression" dxfId="272" priority="311">
      <formula>$F$36&gt;=21</formula>
    </cfRule>
  </conditionalFormatting>
  <conditionalFormatting sqref="F65:K65">
    <cfRule type="expression" dxfId="271" priority="310">
      <formula>$F$36&gt;=22</formula>
    </cfRule>
  </conditionalFormatting>
  <conditionalFormatting sqref="F66:K66">
    <cfRule type="expression" dxfId="270" priority="309">
      <formula>$F$36&gt;=23</formula>
    </cfRule>
  </conditionalFormatting>
  <conditionalFormatting sqref="F67:K67">
    <cfRule type="expression" dxfId="269" priority="308">
      <formula>$F$36&gt;=24</formula>
    </cfRule>
  </conditionalFormatting>
  <conditionalFormatting sqref="F68:K68">
    <cfRule type="expression" dxfId="268" priority="307">
      <formula>$F$36&gt;=25</formula>
    </cfRule>
  </conditionalFormatting>
  <conditionalFormatting sqref="F69:K69">
    <cfRule type="expression" dxfId="267" priority="306">
      <formula>$F$36&gt;=26</formula>
    </cfRule>
  </conditionalFormatting>
  <conditionalFormatting sqref="F70:K70">
    <cfRule type="expression" dxfId="266" priority="305">
      <formula>$F$36&gt;=27</formula>
    </cfRule>
  </conditionalFormatting>
  <conditionalFormatting sqref="F71:K71">
    <cfRule type="expression" dxfId="265" priority="304">
      <formula>$F$36&gt;=28</formula>
    </cfRule>
  </conditionalFormatting>
  <conditionalFormatting sqref="F72:K72">
    <cfRule type="expression" dxfId="264" priority="302">
      <formula>$F$36&gt;=29</formula>
    </cfRule>
    <cfRule type="expression" dxfId="263" priority="303">
      <formula>F36&gt;=29</formula>
    </cfRule>
  </conditionalFormatting>
  <conditionalFormatting sqref="F73:K74">
    <cfRule type="expression" dxfId="262" priority="301">
      <formula>$F$36&gt;=30</formula>
    </cfRule>
  </conditionalFormatting>
  <conditionalFormatting sqref="F41:H41">
    <cfRule type="expression" dxfId="261" priority="265">
      <formula>$P$41=1</formula>
    </cfRule>
  </conditionalFormatting>
  <conditionalFormatting sqref="I41:K41">
    <cfRule type="expression" dxfId="260" priority="263">
      <formula>$Q$41=1</formula>
    </cfRule>
    <cfRule type="expression" priority="264">
      <formula>$Q$41</formula>
    </cfRule>
  </conditionalFormatting>
  <conditionalFormatting sqref="F42:H42">
    <cfRule type="expression" dxfId="259" priority="262">
      <formula>$P$42=1</formula>
    </cfRule>
  </conditionalFormatting>
  <conditionalFormatting sqref="I42:K42">
    <cfRule type="expression" dxfId="258" priority="261">
      <formula>$Q$42=1</formula>
    </cfRule>
  </conditionalFormatting>
  <conditionalFormatting sqref="F43:H43">
    <cfRule type="expression" dxfId="257" priority="260">
      <formula>$P$43=1</formula>
    </cfRule>
  </conditionalFormatting>
  <conditionalFormatting sqref="I43:K43">
    <cfRule type="expression" dxfId="256" priority="259">
      <formula>$Q$43=1</formula>
    </cfRule>
  </conditionalFormatting>
  <conditionalFormatting sqref="F44:H44">
    <cfRule type="expression" dxfId="255" priority="258">
      <formula>$P$44=1</formula>
    </cfRule>
  </conditionalFormatting>
  <conditionalFormatting sqref="I44:K44">
    <cfRule type="expression" dxfId="254" priority="257">
      <formula>$Q$44=1</formula>
    </cfRule>
  </conditionalFormatting>
  <conditionalFormatting sqref="F45:H45">
    <cfRule type="expression" dxfId="253" priority="256">
      <formula>$P$45=1</formula>
    </cfRule>
  </conditionalFormatting>
  <conditionalFormatting sqref="I45:K45">
    <cfRule type="expression" dxfId="252" priority="255">
      <formula>$Q$45=1</formula>
    </cfRule>
  </conditionalFormatting>
  <conditionalFormatting sqref="F46:H46">
    <cfRule type="expression" dxfId="251" priority="254">
      <formula>$P$46=1</formula>
    </cfRule>
  </conditionalFormatting>
  <conditionalFormatting sqref="I46:K46">
    <cfRule type="expression" dxfId="250" priority="253">
      <formula>$Q$46=1</formula>
    </cfRule>
  </conditionalFormatting>
  <conditionalFormatting sqref="F47:H47">
    <cfRule type="expression" dxfId="249" priority="252">
      <formula>$P$47=1</formula>
    </cfRule>
  </conditionalFormatting>
  <conditionalFormatting sqref="I47:K47">
    <cfRule type="expression" dxfId="248" priority="251">
      <formula>$Q$47=1</formula>
    </cfRule>
  </conditionalFormatting>
  <conditionalFormatting sqref="F48:H48">
    <cfRule type="expression" dxfId="247" priority="250">
      <formula>$P$48=1</formula>
    </cfRule>
  </conditionalFormatting>
  <conditionalFormatting sqref="I48:K48">
    <cfRule type="expression" dxfId="246" priority="249">
      <formula>$Q$48=1</formula>
    </cfRule>
  </conditionalFormatting>
  <conditionalFormatting sqref="F49:H49">
    <cfRule type="expression" dxfId="245" priority="248">
      <formula>$P$49=1</formula>
    </cfRule>
  </conditionalFormatting>
  <conditionalFormatting sqref="I49:K49">
    <cfRule type="expression" dxfId="244" priority="247">
      <formula>$Q$49=1</formula>
    </cfRule>
  </conditionalFormatting>
  <conditionalFormatting sqref="F50:H50">
    <cfRule type="expression" dxfId="243" priority="246">
      <formula>$P$50=1</formula>
    </cfRule>
  </conditionalFormatting>
  <conditionalFormatting sqref="I50:K50">
    <cfRule type="expression" dxfId="242" priority="245">
      <formula>$Q$50=1</formula>
    </cfRule>
  </conditionalFormatting>
  <conditionalFormatting sqref="F51:H51">
    <cfRule type="expression" dxfId="241" priority="244">
      <formula>$P$51=1</formula>
    </cfRule>
  </conditionalFormatting>
  <conditionalFormatting sqref="I51:K51">
    <cfRule type="expression" dxfId="240" priority="243">
      <formula>$Q$51=1</formula>
    </cfRule>
  </conditionalFormatting>
  <conditionalFormatting sqref="F52:H52">
    <cfRule type="expression" dxfId="239" priority="242">
      <formula>$P$52=1</formula>
    </cfRule>
  </conditionalFormatting>
  <conditionalFormatting sqref="I52:K52">
    <cfRule type="expression" dxfId="238" priority="241">
      <formula>$Q$52=1</formula>
    </cfRule>
  </conditionalFormatting>
  <conditionalFormatting sqref="F53:H53">
    <cfRule type="expression" dxfId="237" priority="240">
      <formula>$P$53=1</formula>
    </cfRule>
  </conditionalFormatting>
  <conditionalFormatting sqref="I53:K53">
    <cfRule type="expression" dxfId="236" priority="239">
      <formula>$Q$53=1</formula>
    </cfRule>
  </conditionalFormatting>
  <conditionalFormatting sqref="F54:H54">
    <cfRule type="expression" dxfId="235" priority="238">
      <formula>$P$54=1</formula>
    </cfRule>
  </conditionalFormatting>
  <conditionalFormatting sqref="I54:K54">
    <cfRule type="expression" dxfId="234" priority="237">
      <formula>$Q$54=1</formula>
    </cfRule>
  </conditionalFormatting>
  <conditionalFormatting sqref="F55:H55">
    <cfRule type="expression" dxfId="233" priority="236">
      <formula>$P$55=1</formula>
    </cfRule>
  </conditionalFormatting>
  <conditionalFormatting sqref="I55:K55">
    <cfRule type="expression" dxfId="232" priority="235">
      <formula>$Q$55=1</formula>
    </cfRule>
  </conditionalFormatting>
  <conditionalFormatting sqref="F59:H59">
    <cfRule type="expression" dxfId="231" priority="234">
      <formula>$P$59=1</formula>
    </cfRule>
  </conditionalFormatting>
  <conditionalFormatting sqref="I59:K59">
    <cfRule type="expression" dxfId="230" priority="233">
      <formula>$Q$59=1</formula>
    </cfRule>
  </conditionalFormatting>
  <conditionalFormatting sqref="F60:H60">
    <cfRule type="expression" dxfId="229" priority="232">
      <formula>$P$60=1</formula>
    </cfRule>
  </conditionalFormatting>
  <conditionalFormatting sqref="I60:K60">
    <cfRule type="expression" dxfId="228" priority="231">
      <formula>$Q$60=1</formula>
    </cfRule>
  </conditionalFormatting>
  <conditionalFormatting sqref="F61:H61">
    <cfRule type="expression" dxfId="227" priority="230">
      <formula>$P$61=1</formula>
    </cfRule>
  </conditionalFormatting>
  <conditionalFormatting sqref="I61:K61">
    <cfRule type="expression" dxfId="226" priority="229">
      <formula>$Q$61=1</formula>
    </cfRule>
  </conditionalFormatting>
  <conditionalFormatting sqref="F62:H62">
    <cfRule type="expression" dxfId="225" priority="228">
      <formula>$P$62=1</formula>
    </cfRule>
  </conditionalFormatting>
  <conditionalFormatting sqref="I62:K62">
    <cfRule type="expression" dxfId="224" priority="227">
      <formula>$Q$62=1</formula>
    </cfRule>
  </conditionalFormatting>
  <conditionalFormatting sqref="F63:H63">
    <cfRule type="expression" dxfId="223" priority="226">
      <formula>$P$63=1</formula>
    </cfRule>
  </conditionalFormatting>
  <conditionalFormatting sqref="I63:K63">
    <cfRule type="expression" dxfId="222" priority="225">
      <formula>$Q$63=1</formula>
    </cfRule>
  </conditionalFormatting>
  <conditionalFormatting sqref="F64:H64">
    <cfRule type="expression" dxfId="221" priority="224">
      <formula>$P$64=1</formula>
    </cfRule>
  </conditionalFormatting>
  <conditionalFormatting sqref="I64:K64">
    <cfRule type="expression" dxfId="220" priority="223">
      <formula>$Q$64=1</formula>
    </cfRule>
  </conditionalFormatting>
  <conditionalFormatting sqref="F65:H65">
    <cfRule type="expression" dxfId="219" priority="222">
      <formula>$P$65=1</formula>
    </cfRule>
  </conditionalFormatting>
  <conditionalFormatting sqref="I65:K65">
    <cfRule type="expression" dxfId="218" priority="221">
      <formula>$Q$65=1</formula>
    </cfRule>
  </conditionalFormatting>
  <conditionalFormatting sqref="F66:H66">
    <cfRule type="expression" dxfId="217" priority="220">
      <formula>$P$66=1</formula>
    </cfRule>
  </conditionalFormatting>
  <conditionalFormatting sqref="I66:K66">
    <cfRule type="expression" dxfId="216" priority="219">
      <formula>$Q$66=1</formula>
    </cfRule>
  </conditionalFormatting>
  <conditionalFormatting sqref="F67:H67">
    <cfRule type="expression" dxfId="215" priority="218">
      <formula>$P$67=1</formula>
    </cfRule>
  </conditionalFormatting>
  <conditionalFormatting sqref="I67:K67">
    <cfRule type="expression" dxfId="214" priority="217">
      <formula>$Q$67=1</formula>
    </cfRule>
  </conditionalFormatting>
  <conditionalFormatting sqref="F68:H68">
    <cfRule type="expression" dxfId="213" priority="216">
      <formula>$P$68=1</formula>
    </cfRule>
  </conditionalFormatting>
  <conditionalFormatting sqref="I68:K68">
    <cfRule type="expression" dxfId="212" priority="215">
      <formula>$Q$68=1</formula>
    </cfRule>
  </conditionalFormatting>
  <conditionalFormatting sqref="F69:H69">
    <cfRule type="expression" dxfId="211" priority="214">
      <formula>$P$69=1</formula>
    </cfRule>
  </conditionalFormatting>
  <conditionalFormatting sqref="I69:K69">
    <cfRule type="expression" dxfId="210" priority="213">
      <formula>$Q$69=1</formula>
    </cfRule>
  </conditionalFormatting>
  <conditionalFormatting sqref="F70:H70">
    <cfRule type="expression" dxfId="209" priority="212">
      <formula>$P$70=1</formula>
    </cfRule>
  </conditionalFormatting>
  <conditionalFormatting sqref="I70:K70">
    <cfRule type="expression" dxfId="208" priority="211">
      <formula>$Q$70=1</formula>
    </cfRule>
  </conditionalFormatting>
  <conditionalFormatting sqref="F71:H71">
    <cfRule type="expression" dxfId="207" priority="210">
      <formula>$P$71=1</formula>
    </cfRule>
  </conditionalFormatting>
  <conditionalFormatting sqref="I71:K71">
    <cfRule type="expression" dxfId="206" priority="209">
      <formula>$Q$71=1</formula>
    </cfRule>
  </conditionalFormatting>
  <conditionalFormatting sqref="F72:H72">
    <cfRule type="expression" dxfId="205" priority="208">
      <formula>$P$72=1</formula>
    </cfRule>
  </conditionalFormatting>
  <conditionalFormatting sqref="I72:K72">
    <cfRule type="expression" dxfId="204" priority="207">
      <formula>$Q$72=1</formula>
    </cfRule>
  </conditionalFormatting>
  <conditionalFormatting sqref="F73:H74">
    <cfRule type="expression" dxfId="203" priority="206">
      <formula>$P$73=1</formula>
    </cfRule>
  </conditionalFormatting>
  <conditionalFormatting sqref="I73:K74">
    <cfRule type="expression" dxfId="202" priority="205">
      <formula>$Q$73=1</formula>
    </cfRule>
  </conditionalFormatting>
  <conditionalFormatting sqref="F82:H82">
    <cfRule type="expression" dxfId="201" priority="204">
      <formula>$P$82=1</formula>
    </cfRule>
  </conditionalFormatting>
  <conditionalFormatting sqref="I82:K82">
    <cfRule type="expression" dxfId="200" priority="203">
      <formula>$Q$82=1</formula>
    </cfRule>
  </conditionalFormatting>
  <conditionalFormatting sqref="L82:N82">
    <cfRule type="expression" dxfId="199" priority="202">
      <formula>$R$82=1</formula>
    </cfRule>
  </conditionalFormatting>
  <conditionalFormatting sqref="F83:H83">
    <cfRule type="expression" dxfId="198" priority="201">
      <formula>$P$83=1</formula>
    </cfRule>
  </conditionalFormatting>
  <conditionalFormatting sqref="I83:K83">
    <cfRule type="expression" dxfId="197" priority="200">
      <formula>$Q$83=1</formula>
    </cfRule>
  </conditionalFormatting>
  <conditionalFormatting sqref="L83:N83">
    <cfRule type="expression" dxfId="196" priority="199">
      <formula>$R$83=1</formula>
    </cfRule>
  </conditionalFormatting>
  <conditionalFormatting sqref="F84:H84">
    <cfRule type="expression" dxfId="195" priority="198">
      <formula>$P$84=1</formula>
    </cfRule>
  </conditionalFormatting>
  <conditionalFormatting sqref="I84:K84">
    <cfRule type="expression" dxfId="194" priority="197">
      <formula>$Q$84=1</formula>
    </cfRule>
  </conditionalFormatting>
  <conditionalFormatting sqref="L84:N84">
    <cfRule type="expression" dxfId="193" priority="196">
      <formula>$R$84=1</formula>
    </cfRule>
  </conditionalFormatting>
  <conditionalFormatting sqref="F85:H85">
    <cfRule type="expression" dxfId="192" priority="195">
      <formula>$P$85=1</formula>
    </cfRule>
  </conditionalFormatting>
  <conditionalFormatting sqref="I85:K85">
    <cfRule type="expression" dxfId="191" priority="194">
      <formula>$Q$85=1</formula>
    </cfRule>
  </conditionalFormatting>
  <conditionalFormatting sqref="L85:N85">
    <cfRule type="expression" dxfId="190" priority="193">
      <formula>$R$85=1</formula>
    </cfRule>
  </conditionalFormatting>
  <conditionalFormatting sqref="F86:H86">
    <cfRule type="expression" dxfId="189" priority="192">
      <formula>$P$86=1</formula>
    </cfRule>
  </conditionalFormatting>
  <conditionalFormatting sqref="I86:K86">
    <cfRule type="expression" dxfId="188" priority="191">
      <formula>$Q$86=1</formula>
    </cfRule>
  </conditionalFormatting>
  <conditionalFormatting sqref="L86:N86">
    <cfRule type="expression" dxfId="187" priority="190">
      <formula>$R$86=1</formula>
    </cfRule>
  </conditionalFormatting>
  <conditionalFormatting sqref="F87:H87">
    <cfRule type="expression" dxfId="186" priority="189">
      <formula>$P$87=1</formula>
    </cfRule>
  </conditionalFormatting>
  <conditionalFormatting sqref="I87:K87">
    <cfRule type="expression" dxfId="185" priority="188">
      <formula>$Q$87=1</formula>
    </cfRule>
  </conditionalFormatting>
  <conditionalFormatting sqref="L87:N87">
    <cfRule type="expression" dxfId="184" priority="187">
      <formula>$R$87=1</formula>
    </cfRule>
  </conditionalFormatting>
  <conditionalFormatting sqref="F88:H88">
    <cfRule type="expression" dxfId="183" priority="186">
      <formula>$P$88=1</formula>
    </cfRule>
  </conditionalFormatting>
  <conditionalFormatting sqref="I88:K88">
    <cfRule type="expression" dxfId="182" priority="185">
      <formula>$Q$88=1</formula>
    </cfRule>
  </conditionalFormatting>
  <conditionalFormatting sqref="L88:N88">
    <cfRule type="expression" dxfId="181" priority="184">
      <formula>$R$88=1</formula>
    </cfRule>
  </conditionalFormatting>
  <conditionalFormatting sqref="F89:H89">
    <cfRule type="expression" dxfId="180" priority="183">
      <formula>$P$89=1</formula>
    </cfRule>
  </conditionalFormatting>
  <conditionalFormatting sqref="I89:K89">
    <cfRule type="expression" dxfId="179" priority="182">
      <formula>$Q$89=1</formula>
    </cfRule>
  </conditionalFormatting>
  <conditionalFormatting sqref="L89:N89">
    <cfRule type="expression" dxfId="178" priority="181">
      <formula>$R$89=1</formula>
    </cfRule>
  </conditionalFormatting>
  <conditionalFormatting sqref="F90:H90">
    <cfRule type="expression" dxfId="177" priority="180">
      <formula>$P$90=1</formula>
    </cfRule>
  </conditionalFormatting>
  <conditionalFormatting sqref="I90:K90">
    <cfRule type="expression" dxfId="176" priority="179">
      <formula>$Q$90=1</formula>
    </cfRule>
  </conditionalFormatting>
  <conditionalFormatting sqref="L90:N90">
    <cfRule type="expression" dxfId="175" priority="178">
      <formula>$R$90=1</formula>
    </cfRule>
  </conditionalFormatting>
  <conditionalFormatting sqref="F91:H91">
    <cfRule type="expression" dxfId="174" priority="177">
      <formula>$P$91=1</formula>
    </cfRule>
  </conditionalFormatting>
  <conditionalFormatting sqref="I91:K91">
    <cfRule type="expression" dxfId="173" priority="176">
      <formula>$Q$91=1</formula>
    </cfRule>
  </conditionalFormatting>
  <conditionalFormatting sqref="L91:N91">
    <cfRule type="expression" dxfId="172" priority="175">
      <formula>$R$91=1</formula>
    </cfRule>
  </conditionalFormatting>
  <conditionalFormatting sqref="F92:H92">
    <cfRule type="expression" dxfId="171" priority="174">
      <formula>$P$92=1</formula>
    </cfRule>
  </conditionalFormatting>
  <conditionalFormatting sqref="I92:K92">
    <cfRule type="expression" dxfId="170" priority="173">
      <formula>$Q$92=1</formula>
    </cfRule>
  </conditionalFormatting>
  <conditionalFormatting sqref="L92:N92">
    <cfRule type="expression" dxfId="169" priority="172">
      <formula>$R$92=1</formula>
    </cfRule>
  </conditionalFormatting>
  <conditionalFormatting sqref="F93:H93">
    <cfRule type="expression" dxfId="168" priority="171">
      <formula>$P$93=1</formula>
    </cfRule>
  </conditionalFormatting>
  <conditionalFormatting sqref="I93:K93">
    <cfRule type="expression" dxfId="167" priority="170">
      <formula>$Q$93=1</formula>
    </cfRule>
  </conditionalFormatting>
  <conditionalFormatting sqref="L93:N93">
    <cfRule type="expression" dxfId="166" priority="169">
      <formula>$R$93=1</formula>
    </cfRule>
  </conditionalFormatting>
  <conditionalFormatting sqref="F94:H94">
    <cfRule type="expression" dxfId="165" priority="168">
      <formula>$P$94=1</formula>
    </cfRule>
  </conditionalFormatting>
  <conditionalFormatting sqref="I94:K94">
    <cfRule type="expression" dxfId="164" priority="167">
      <formula>$Q$94=1</formula>
    </cfRule>
  </conditionalFormatting>
  <conditionalFormatting sqref="L94:N94">
    <cfRule type="expression" dxfId="163" priority="166">
      <formula>$R$94=1</formula>
    </cfRule>
  </conditionalFormatting>
  <conditionalFormatting sqref="F95:H95">
    <cfRule type="expression" dxfId="162" priority="165">
      <formula>$P$95=1</formula>
    </cfRule>
  </conditionalFormatting>
  <conditionalFormatting sqref="I95:K95">
    <cfRule type="expression" dxfId="161" priority="164">
      <formula>$Q$95=1</formula>
    </cfRule>
  </conditionalFormatting>
  <conditionalFormatting sqref="L95:N95">
    <cfRule type="expression" dxfId="160" priority="163">
      <formula>$R$95=1</formula>
    </cfRule>
  </conditionalFormatting>
  <conditionalFormatting sqref="F96:H96">
    <cfRule type="expression" dxfId="159" priority="162">
      <formula>$P$96=1</formula>
    </cfRule>
  </conditionalFormatting>
  <conditionalFormatting sqref="I96:K96">
    <cfRule type="expression" dxfId="158" priority="161">
      <formula>$Q$96=1</formula>
    </cfRule>
  </conditionalFormatting>
  <conditionalFormatting sqref="L96:N96">
    <cfRule type="expression" dxfId="157" priority="160">
      <formula>$R$96=1</formula>
    </cfRule>
  </conditionalFormatting>
  <conditionalFormatting sqref="F100:H100">
    <cfRule type="expression" dxfId="156" priority="159">
      <formula>$P$100=1</formula>
    </cfRule>
  </conditionalFormatting>
  <conditionalFormatting sqref="I100:K100">
    <cfRule type="expression" dxfId="155" priority="158">
      <formula>$Q$100=1</formula>
    </cfRule>
  </conditionalFormatting>
  <conditionalFormatting sqref="L100:N100">
    <cfRule type="expression" dxfId="154" priority="157">
      <formula>$R$100=1</formula>
    </cfRule>
  </conditionalFormatting>
  <conditionalFormatting sqref="F101:H101">
    <cfRule type="expression" dxfId="153" priority="156">
      <formula>$P$101=1</formula>
    </cfRule>
  </conditionalFormatting>
  <conditionalFormatting sqref="I101:K101">
    <cfRule type="expression" dxfId="152" priority="155">
      <formula>$Q$101=1</formula>
    </cfRule>
  </conditionalFormatting>
  <conditionalFormatting sqref="L101:N101">
    <cfRule type="expression" dxfId="151" priority="154">
      <formula>$R$101=1</formula>
    </cfRule>
  </conditionalFormatting>
  <conditionalFormatting sqref="F102:H102">
    <cfRule type="expression" dxfId="150" priority="153">
      <formula>$P$102=1</formula>
    </cfRule>
  </conditionalFormatting>
  <conditionalFormatting sqref="I102:K102">
    <cfRule type="expression" dxfId="149" priority="152">
      <formula>$Q$102=1</formula>
    </cfRule>
  </conditionalFormatting>
  <conditionalFormatting sqref="L102:N102">
    <cfRule type="expression" dxfId="148" priority="151">
      <formula>$R$102=1</formula>
    </cfRule>
  </conditionalFormatting>
  <conditionalFormatting sqref="F103:H103">
    <cfRule type="expression" dxfId="147" priority="150">
      <formula>$P$103=1</formula>
    </cfRule>
  </conditionalFormatting>
  <conditionalFormatting sqref="I103:K103">
    <cfRule type="expression" dxfId="146" priority="149">
      <formula>$Q$103=1</formula>
    </cfRule>
  </conditionalFormatting>
  <conditionalFormatting sqref="L103:N103">
    <cfRule type="expression" dxfId="145" priority="148">
      <formula>$R$103=1</formula>
    </cfRule>
  </conditionalFormatting>
  <conditionalFormatting sqref="F104:H104">
    <cfRule type="expression" dxfId="144" priority="147">
      <formula>$P$104=1</formula>
    </cfRule>
  </conditionalFormatting>
  <conditionalFormatting sqref="I104:K104">
    <cfRule type="expression" dxfId="143" priority="146">
      <formula>$Q$104=1</formula>
    </cfRule>
  </conditionalFormatting>
  <conditionalFormatting sqref="L104:N104">
    <cfRule type="expression" dxfId="142" priority="145">
      <formula>$R$104=1</formula>
    </cfRule>
  </conditionalFormatting>
  <conditionalFormatting sqref="F105:H105">
    <cfRule type="expression" dxfId="141" priority="144">
      <formula>$P$105=1</formula>
    </cfRule>
  </conditionalFormatting>
  <conditionalFormatting sqref="I105:K105">
    <cfRule type="expression" dxfId="140" priority="143">
      <formula>$Q$105=1</formula>
    </cfRule>
  </conditionalFormatting>
  <conditionalFormatting sqref="L105:N105">
    <cfRule type="expression" dxfId="139" priority="142">
      <formula>$R$105=1</formula>
    </cfRule>
  </conditionalFormatting>
  <conditionalFormatting sqref="F106:H106">
    <cfRule type="expression" dxfId="138" priority="141">
      <formula>$P$106=1</formula>
    </cfRule>
  </conditionalFormatting>
  <conditionalFormatting sqref="I106:K106">
    <cfRule type="expression" dxfId="137" priority="140">
      <formula>$Q$106=1</formula>
    </cfRule>
  </conditionalFormatting>
  <conditionalFormatting sqref="L106:N106">
    <cfRule type="expression" dxfId="136" priority="139">
      <formula>$R$106=1</formula>
    </cfRule>
  </conditionalFormatting>
  <conditionalFormatting sqref="F107:H107">
    <cfRule type="expression" dxfId="135" priority="138">
      <formula>$P$107=1</formula>
    </cfRule>
  </conditionalFormatting>
  <conditionalFormatting sqref="I107:K107">
    <cfRule type="expression" dxfId="134" priority="137">
      <formula>$Q$107=1</formula>
    </cfRule>
  </conditionalFormatting>
  <conditionalFormatting sqref="L107:N107">
    <cfRule type="expression" dxfId="133" priority="136">
      <formula>$R$107=1</formula>
    </cfRule>
  </conditionalFormatting>
  <conditionalFormatting sqref="F108:H108">
    <cfRule type="expression" dxfId="132" priority="135">
      <formula>$P$108=1</formula>
    </cfRule>
  </conditionalFormatting>
  <conditionalFormatting sqref="I108:K108">
    <cfRule type="expression" dxfId="131" priority="134">
      <formula>$Q$108=1</formula>
    </cfRule>
  </conditionalFormatting>
  <conditionalFormatting sqref="L108:N108">
    <cfRule type="expression" dxfId="130" priority="133">
      <formula>$R$108=1</formula>
    </cfRule>
  </conditionalFormatting>
  <conditionalFormatting sqref="F109:H109">
    <cfRule type="expression" dxfId="129" priority="132">
      <formula>$P$109=1</formula>
    </cfRule>
  </conditionalFormatting>
  <conditionalFormatting sqref="I109:K109">
    <cfRule type="expression" dxfId="128" priority="131">
      <formula>$Q$109=1</formula>
    </cfRule>
  </conditionalFormatting>
  <conditionalFormatting sqref="L109:N109">
    <cfRule type="expression" dxfId="127" priority="130">
      <formula>$R$109=1</formula>
    </cfRule>
  </conditionalFormatting>
  <conditionalFormatting sqref="F110:H110">
    <cfRule type="expression" dxfId="126" priority="129">
      <formula>$P$110=1</formula>
    </cfRule>
  </conditionalFormatting>
  <conditionalFormatting sqref="I110:K110">
    <cfRule type="expression" dxfId="125" priority="128">
      <formula>$Q$110=1</formula>
    </cfRule>
  </conditionalFormatting>
  <conditionalFormatting sqref="L110:N110">
    <cfRule type="expression" dxfId="124" priority="127">
      <formula>$R$110=1</formula>
    </cfRule>
  </conditionalFormatting>
  <conditionalFormatting sqref="F111:H111">
    <cfRule type="expression" dxfId="123" priority="126">
      <formula>$P$111=1</formula>
    </cfRule>
  </conditionalFormatting>
  <conditionalFormatting sqref="I111:K111">
    <cfRule type="expression" dxfId="122" priority="125">
      <formula>$Q$111=1</formula>
    </cfRule>
  </conditionalFormatting>
  <conditionalFormatting sqref="L111:N111">
    <cfRule type="expression" dxfId="121" priority="124">
      <formula>$R$111=1</formula>
    </cfRule>
  </conditionalFormatting>
  <conditionalFormatting sqref="F112:H112">
    <cfRule type="expression" dxfId="120" priority="123">
      <formula>$P$112=1</formula>
    </cfRule>
  </conditionalFormatting>
  <conditionalFormatting sqref="I112:K112">
    <cfRule type="expression" dxfId="119" priority="122">
      <formula>$Q$112=1</formula>
    </cfRule>
  </conditionalFormatting>
  <conditionalFormatting sqref="L112:N112">
    <cfRule type="expression" dxfId="118" priority="121">
      <formula>$R$112=1</formula>
    </cfRule>
  </conditionalFormatting>
  <conditionalFormatting sqref="F113:H113">
    <cfRule type="expression" dxfId="117" priority="120">
      <formula>$P$113=1</formula>
    </cfRule>
  </conditionalFormatting>
  <conditionalFormatting sqref="I113:K113">
    <cfRule type="expression" dxfId="116" priority="119">
      <formula>$Q$113=1</formula>
    </cfRule>
  </conditionalFormatting>
  <conditionalFormatting sqref="L113:N113">
    <cfRule type="expression" dxfId="115" priority="118">
      <formula>$R$113=1</formula>
    </cfRule>
  </conditionalFormatting>
  <conditionalFormatting sqref="F114:H114">
    <cfRule type="expression" dxfId="114" priority="117">
      <formula>$P$114=1</formula>
    </cfRule>
  </conditionalFormatting>
  <conditionalFormatting sqref="I114:K114">
    <cfRule type="expression" dxfId="113" priority="116">
      <formula>$Q$114=1</formula>
    </cfRule>
  </conditionalFormatting>
  <conditionalFormatting sqref="L114:N114">
    <cfRule type="expression" dxfId="112" priority="115">
      <formula>$R$114=1</formula>
    </cfRule>
  </conditionalFormatting>
  <conditionalFormatting sqref="T116:T118">
    <cfRule type="expression" dxfId="111" priority="114">
      <formula>$F$29="開設して１年未満である"</formula>
    </cfRule>
  </conditionalFormatting>
  <conditionalFormatting sqref="T119:T121">
    <cfRule type="expression" dxfId="110" priority="113">
      <formula>$F$29="開設して１年未満である"</formula>
    </cfRule>
  </conditionalFormatting>
  <conditionalFormatting sqref="F81:N81">
    <cfRule type="expression" dxfId="109" priority="112">
      <formula>$F$29="開設して１年未満である"</formula>
    </cfRule>
  </conditionalFormatting>
  <conditionalFormatting sqref="S164:S172">
    <cfRule type="expression" dxfId="108" priority="110">
      <formula>$D$132="×"</formula>
    </cfRule>
  </conditionalFormatting>
  <conditionalFormatting sqref="B75:C75">
    <cfRule type="expression" dxfId="107" priority="107">
      <formula>$F$29="開設して１年未満である"</formula>
    </cfRule>
  </conditionalFormatting>
  <conditionalFormatting sqref="F82:N91">
    <cfRule type="expression" dxfId="106" priority="577">
      <formula>$F$77&gt;=#REF!</formula>
    </cfRule>
  </conditionalFormatting>
  <conditionalFormatting sqref="F100:N109">
    <cfRule type="expression" dxfId="105" priority="578">
      <formula>$F$77&gt;=#REF!</formula>
    </cfRule>
  </conditionalFormatting>
  <conditionalFormatting sqref="F92:N96 F110:N114">
    <cfRule type="expression" dxfId="104" priority="579">
      <formula>$F$77&gt;=#REF!</formula>
    </cfRule>
  </conditionalFormatting>
  <conditionalFormatting sqref="F82:N82">
    <cfRule type="expression" dxfId="103" priority="583">
      <formula>$F$77&gt;=1</formula>
    </cfRule>
  </conditionalFormatting>
  <conditionalFormatting sqref="F83:N83">
    <cfRule type="expression" dxfId="102" priority="584">
      <formula>$F$77&gt;=2</formula>
    </cfRule>
  </conditionalFormatting>
  <conditionalFormatting sqref="F84:N84">
    <cfRule type="expression" dxfId="101" priority="585">
      <formula>$F$77&gt;=3</formula>
    </cfRule>
  </conditionalFormatting>
  <conditionalFormatting sqref="F85:N85">
    <cfRule type="expression" dxfId="100" priority="586">
      <formula>$F$77&gt;=4</formula>
    </cfRule>
  </conditionalFormatting>
  <conditionalFormatting sqref="F86:N86">
    <cfRule type="expression" dxfId="99" priority="587">
      <formula>$F$77&gt;=5</formula>
    </cfRule>
  </conditionalFormatting>
  <conditionalFormatting sqref="F87:N87">
    <cfRule type="expression" dxfId="98" priority="588">
      <formula>$F$77&gt;=6</formula>
    </cfRule>
  </conditionalFormatting>
  <conditionalFormatting sqref="F88:N88">
    <cfRule type="expression" dxfId="97" priority="589">
      <formula>$F$77&gt;=7</formula>
    </cfRule>
  </conditionalFormatting>
  <conditionalFormatting sqref="F89:N89">
    <cfRule type="expression" dxfId="96" priority="590">
      <formula>$F$77&gt;=8</formula>
    </cfRule>
  </conditionalFormatting>
  <conditionalFormatting sqref="F90:N90">
    <cfRule type="expression" dxfId="95" priority="591">
      <formula>$F$77&gt;=9</formula>
    </cfRule>
  </conditionalFormatting>
  <conditionalFormatting sqref="F91:N91">
    <cfRule type="expression" dxfId="94" priority="592">
      <formula>$F$77&gt;=10</formula>
    </cfRule>
  </conditionalFormatting>
  <conditionalFormatting sqref="F92:N92">
    <cfRule type="expression" dxfId="93" priority="593">
      <formula>$F$77&gt;=11</formula>
    </cfRule>
  </conditionalFormatting>
  <conditionalFormatting sqref="F93:N93">
    <cfRule type="expression" dxfId="92" priority="594">
      <formula>$F$77&gt;=12</formula>
    </cfRule>
  </conditionalFormatting>
  <conditionalFormatting sqref="F94:N94">
    <cfRule type="expression" dxfId="91" priority="595">
      <formula>$F$77&gt;=13</formula>
    </cfRule>
  </conditionalFormatting>
  <conditionalFormatting sqref="F95:N95">
    <cfRule type="expression" dxfId="90" priority="596">
      <formula>$F$77&gt;=14</formula>
    </cfRule>
    <cfRule type="expression" dxfId="89" priority="597">
      <formula>F77&gt;=14</formula>
    </cfRule>
    <cfRule type="expression" dxfId="88" priority="598">
      <formula>F77&gt;=14</formula>
    </cfRule>
  </conditionalFormatting>
  <conditionalFormatting sqref="F96:N96">
    <cfRule type="expression" dxfId="87" priority="599">
      <formula>$F$77&gt;=15</formula>
    </cfRule>
  </conditionalFormatting>
  <conditionalFormatting sqref="F100:N100">
    <cfRule type="expression" dxfId="86" priority="600">
      <formula>$F$77&gt;=16</formula>
    </cfRule>
  </conditionalFormatting>
  <conditionalFormatting sqref="F101:N101">
    <cfRule type="expression" dxfId="85" priority="601">
      <formula>$F$77&gt;=17</formula>
    </cfRule>
  </conditionalFormatting>
  <conditionalFormatting sqref="F102:N102">
    <cfRule type="expression" dxfId="84" priority="602">
      <formula>$F$77&gt;=18</formula>
    </cfRule>
  </conditionalFormatting>
  <conditionalFormatting sqref="F103:N103">
    <cfRule type="expression" dxfId="83" priority="603">
      <formula>$F$77&gt;=19</formula>
    </cfRule>
  </conditionalFormatting>
  <conditionalFormatting sqref="F104:N104">
    <cfRule type="expression" dxfId="82" priority="604">
      <formula>$F$77&gt;=20</formula>
    </cfRule>
  </conditionalFormatting>
  <conditionalFormatting sqref="F105:N105">
    <cfRule type="expression" dxfId="81" priority="605">
      <formula>$F$77&gt;=21</formula>
    </cfRule>
  </conditionalFormatting>
  <conditionalFormatting sqref="F106:N106">
    <cfRule type="expression" dxfId="80" priority="606">
      <formula>$F$77&gt;=22</formula>
    </cfRule>
  </conditionalFormatting>
  <conditionalFormatting sqref="F107:N107">
    <cfRule type="expression" dxfId="79" priority="607">
      <formula>$F$77&gt;=23</formula>
    </cfRule>
  </conditionalFormatting>
  <conditionalFormatting sqref="F108:N108">
    <cfRule type="expression" dxfId="78" priority="608">
      <formula>$F$77&gt;=24</formula>
    </cfRule>
  </conditionalFormatting>
  <conditionalFormatting sqref="F109:N109">
    <cfRule type="expression" dxfId="77" priority="609">
      <formula>$F$77&gt;=25</formula>
    </cfRule>
  </conditionalFormatting>
  <conditionalFormatting sqref="F110:N110">
    <cfRule type="expression" dxfId="76" priority="610">
      <formula>$F$77&gt;=26</formula>
    </cfRule>
  </conditionalFormatting>
  <conditionalFormatting sqref="F111:N111">
    <cfRule type="expression" dxfId="75" priority="611">
      <formula>$F$77&gt;=27</formula>
    </cfRule>
  </conditionalFormatting>
  <conditionalFormatting sqref="F112:N112">
    <cfRule type="expression" dxfId="74" priority="612">
      <formula>$F$77&gt;=28</formula>
    </cfRule>
  </conditionalFormatting>
  <conditionalFormatting sqref="F113:N113">
    <cfRule type="expression" dxfId="73" priority="613">
      <formula>$F$77&gt;=29</formula>
    </cfRule>
    <cfRule type="expression" dxfId="72" priority="614">
      <formula>F77&gt;=29</formula>
    </cfRule>
  </conditionalFormatting>
  <conditionalFormatting sqref="F114:N114">
    <cfRule type="expression" dxfId="71" priority="615">
      <formula>$F$77&gt;=30</formula>
    </cfRule>
  </conditionalFormatting>
  <conditionalFormatting sqref="F36:H36">
    <cfRule type="expression" dxfId="70" priority="98">
      <formula>$P$36&gt;=1</formula>
    </cfRule>
    <cfRule type="expression" dxfId="69" priority="99">
      <formula>$F$29="開設から１年以上経過している"</formula>
    </cfRule>
    <cfRule type="expression" dxfId="68" priority="106">
      <formula>$F$29="開設して１年未満である"</formula>
    </cfRule>
  </conditionalFormatting>
  <conditionalFormatting sqref="B79:O80">
    <cfRule type="expression" dxfId="67" priority="105">
      <formula>$F$29="開設して１年未満である"</formula>
    </cfRule>
  </conditionalFormatting>
  <conditionalFormatting sqref="F77:H78">
    <cfRule type="expression" dxfId="66" priority="104">
      <formula>$F$29="開設して１年未満である"</formula>
    </cfRule>
  </conditionalFormatting>
  <conditionalFormatting sqref="D148:D158">
    <cfRule type="expression" dxfId="65" priority="28">
      <formula>$P$148&gt;=1</formula>
    </cfRule>
    <cfRule type="expression" dxfId="64" priority="101">
      <formula>$D$132="〇"</formula>
    </cfRule>
    <cfRule type="expression" dxfId="63" priority="1">
      <formula>AND(SUM($T$126:$T$128)&gt;=1,$Q$132=0)</formula>
    </cfRule>
  </conditionalFormatting>
  <conditionalFormatting sqref="B146:O147">
    <cfRule type="expression" dxfId="62" priority="100">
      <formula>$D$132="×"</formula>
    </cfRule>
  </conditionalFormatting>
  <conditionalFormatting sqref="F77:H77">
    <cfRule type="expression" dxfId="61" priority="96">
      <formula>$P$77&gt;=1</formula>
    </cfRule>
    <cfRule type="expression" dxfId="60" priority="97">
      <formula>$F$29="開設から１年以上経過している"</formula>
    </cfRule>
  </conditionalFormatting>
  <conditionalFormatting sqref="I128:K128">
    <cfRule type="expression" dxfId="59" priority="95">
      <formula>ISBLANK(I128)</formula>
    </cfRule>
  </conditionalFormatting>
  <conditionalFormatting sqref="D148:D158">
    <cfRule type="expression" dxfId="58" priority="77">
      <formula>$D$148&lt;&gt;""</formula>
    </cfRule>
  </conditionalFormatting>
  <conditionalFormatting sqref="D149:D158">
    <cfRule type="expression" dxfId="57" priority="76">
      <formula>D149&lt;&gt;""</formula>
    </cfRule>
  </conditionalFormatting>
  <conditionalFormatting sqref="K138">
    <cfRule type="expression" dxfId="56" priority="65">
      <formula>$P$138=6</formula>
    </cfRule>
    <cfRule type="expression" dxfId="55" priority="66">
      <formula>$P$138=5</formula>
    </cfRule>
    <cfRule type="expression" dxfId="54" priority="67">
      <formula>$P$138=4</formula>
    </cfRule>
    <cfRule type="expression" dxfId="53" priority="68">
      <formula>$P$138=3</formula>
    </cfRule>
    <cfRule type="expression" dxfId="52" priority="69">
      <formula>$P$138=2</formula>
    </cfRule>
    <cfRule type="expression" dxfId="51" priority="70">
      <formula>$P$138=1</formula>
    </cfRule>
  </conditionalFormatting>
  <conditionalFormatting sqref="N132">
    <cfRule type="expression" dxfId="50" priority="62">
      <formula>$P$131=3</formula>
    </cfRule>
    <cfRule type="expression" dxfId="49" priority="63">
      <formula>$P$131=2</formula>
    </cfRule>
    <cfRule type="expression" dxfId="48" priority="64">
      <formula>$P$131=1</formula>
    </cfRule>
  </conditionalFormatting>
  <conditionalFormatting sqref="G188">
    <cfRule type="expression" dxfId="47" priority="61">
      <formula>AND($P$188=1,$P$187=0)</formula>
    </cfRule>
  </conditionalFormatting>
  <conditionalFormatting sqref="G187">
    <cfRule type="expression" dxfId="46" priority="59">
      <formula>$P$189=2</formula>
    </cfRule>
  </conditionalFormatting>
  <conditionalFormatting sqref="H202">
    <cfRule type="expression" dxfId="45" priority="58">
      <formula>$P$205&gt;=2</formula>
    </cfRule>
  </conditionalFormatting>
  <conditionalFormatting sqref="D211:D215">
    <cfRule type="expression" dxfId="44" priority="616">
      <formula>$P$211&gt;=1</formula>
    </cfRule>
    <cfRule type="expression" dxfId="43" priority="617">
      <formula>$P$203=1</formula>
    </cfRule>
  </conditionalFormatting>
  <conditionalFormatting sqref="N216">
    <cfRule type="expression" dxfId="42" priority="618">
      <formula>$P$211&gt;=1</formula>
    </cfRule>
  </conditionalFormatting>
  <conditionalFormatting sqref="B208:O216">
    <cfRule type="expression" dxfId="41" priority="57">
      <formula>OR($D$205="〇",$D$206="〇")</formula>
    </cfRule>
  </conditionalFormatting>
  <conditionalFormatting sqref="F13:M13">
    <cfRule type="expression" dxfId="40" priority="55">
      <formula>ISBLANK(F13)</formula>
    </cfRule>
  </conditionalFormatting>
  <conditionalFormatting sqref="F17:M17">
    <cfRule type="expression" dxfId="39" priority="54">
      <formula>ISBLANK(F17)</formula>
    </cfRule>
  </conditionalFormatting>
  <conditionalFormatting sqref="F20:H20">
    <cfRule type="expression" dxfId="38" priority="53">
      <formula>ISBLANK(F20)</formula>
    </cfRule>
  </conditionalFormatting>
  <conditionalFormatting sqref="F21:H21">
    <cfRule type="expression" dxfId="37" priority="52">
      <formula>ISBLANK(F21)</formula>
    </cfRule>
  </conditionalFormatting>
  <conditionalFormatting sqref="F29:M29">
    <cfRule type="expression" dxfId="36" priority="51">
      <formula>ISBLANK(F29)</formula>
    </cfRule>
  </conditionalFormatting>
  <conditionalFormatting sqref="D117:D122">
    <cfRule type="expression" dxfId="35" priority="49">
      <formula>$P$123&gt;=2</formula>
    </cfRule>
    <cfRule type="expression" dxfId="34" priority="619">
      <formula>$P$123&gt;0</formula>
    </cfRule>
  </conditionalFormatting>
  <conditionalFormatting sqref="M123">
    <cfRule type="expression" dxfId="33" priority="50">
      <formula>$P$123&gt;=2</formula>
    </cfRule>
  </conditionalFormatting>
  <conditionalFormatting sqref="K148">
    <cfRule type="expression" dxfId="32" priority="38">
      <formula>$P$148=10</formula>
    </cfRule>
    <cfRule type="expression" dxfId="31" priority="39">
      <formula>$P$148=9</formula>
    </cfRule>
    <cfRule type="expression" dxfId="30" priority="40">
      <formula>$P$148=8</formula>
    </cfRule>
    <cfRule type="expression" dxfId="29" priority="41">
      <formula>$P$148=7</formula>
    </cfRule>
    <cfRule type="expression" dxfId="28" priority="42">
      <formula>$P$148=6</formula>
    </cfRule>
    <cfRule type="expression" dxfId="27" priority="43">
      <formula>$P$148=5</formula>
    </cfRule>
    <cfRule type="expression" dxfId="26" priority="44">
      <formula>$P$148=4</formula>
    </cfRule>
    <cfRule type="expression" dxfId="25" priority="45">
      <formula>$P$148=3</formula>
    </cfRule>
    <cfRule type="expression" dxfId="24" priority="46">
      <formula>$P$148=2</formula>
    </cfRule>
    <cfRule type="expression" dxfId="23" priority="47">
      <formula>$P$148=1</formula>
    </cfRule>
  </conditionalFormatting>
  <conditionalFormatting sqref="L128">
    <cfRule type="expression" dxfId="22" priority="37">
      <formula>OR($I$128="適当",$I$128="過剰")</formula>
    </cfRule>
  </conditionalFormatting>
  <conditionalFormatting sqref="I203">
    <cfRule type="expression" dxfId="21" priority="36">
      <formula>AND($D$203="〇",$P$203=1,$P$204=0)</formula>
    </cfRule>
  </conditionalFormatting>
  <conditionalFormatting sqref="I204">
    <cfRule type="expression" dxfId="20" priority="35">
      <formula>AND($D$204="〇",$P$203=1,$P$204=0)</formula>
    </cfRule>
  </conditionalFormatting>
  <conditionalFormatting sqref="J205">
    <cfRule type="expression" dxfId="19" priority="34">
      <formula>AND($D$205="〇",$P$204=1,$P$203=0)</formula>
    </cfRule>
  </conditionalFormatting>
  <conditionalFormatting sqref="I206">
    <cfRule type="expression" dxfId="18" priority="33">
      <formula>AND($D$206="〇",$P$204=1,$P$203=0)</formula>
    </cfRule>
  </conditionalFormatting>
  <conditionalFormatting sqref="N133">
    <cfRule type="expression" dxfId="17" priority="30">
      <formula>$P$131=3</formula>
    </cfRule>
    <cfRule type="expression" dxfId="16" priority="31">
      <formula>$P$131=2</formula>
    </cfRule>
    <cfRule type="expression" dxfId="15" priority="32">
      <formula>$P$131=1</formula>
    </cfRule>
  </conditionalFormatting>
  <conditionalFormatting sqref="D187">
    <cfRule type="expression" dxfId="14" priority="18">
      <formula>$P$188=1</formula>
    </cfRule>
    <cfRule type="expression" dxfId="13" priority="354">
      <formula>D187&lt;&gt;""</formula>
    </cfRule>
  </conditionalFormatting>
  <conditionalFormatting sqref="D188">
    <cfRule type="expression" dxfId="12" priority="19">
      <formula>$P$187=1</formula>
    </cfRule>
    <cfRule type="expression" dxfId="11" priority="20">
      <formula>D188&lt;&gt;""</formula>
    </cfRule>
  </conditionalFormatting>
  <conditionalFormatting sqref="D203">
    <cfRule type="expression" dxfId="10" priority="16">
      <formula>D203&lt;&gt;""</formula>
    </cfRule>
  </conditionalFormatting>
  <conditionalFormatting sqref="D204">
    <cfRule type="expression" dxfId="9" priority="15">
      <formula>D204&lt;&gt;""</formula>
    </cfRule>
  </conditionalFormatting>
  <conditionalFormatting sqref="D205">
    <cfRule type="expression" dxfId="8" priority="14">
      <formula>D205&lt;&gt;""</formula>
    </cfRule>
  </conditionalFormatting>
  <conditionalFormatting sqref="D206">
    <cfRule type="expression" dxfId="7" priority="13">
      <formula>D206&lt;&gt;""</formula>
    </cfRule>
  </conditionalFormatting>
  <conditionalFormatting sqref="D131">
    <cfRule type="expression" dxfId="6" priority="10">
      <formula>D131&lt;&gt;""</formula>
    </cfRule>
  </conditionalFormatting>
  <conditionalFormatting sqref="D132">
    <cfRule type="expression" dxfId="5" priority="9">
      <formula>D132&lt;&gt;""</formula>
    </cfRule>
  </conditionalFormatting>
  <conditionalFormatting sqref="D133">
    <cfRule type="expression" dxfId="4" priority="8">
      <formula>D133&lt;&gt;""</formula>
    </cfRule>
  </conditionalFormatting>
  <conditionalFormatting sqref="D134">
    <cfRule type="expression" dxfId="3" priority="7">
      <formula>D134&lt;&gt;""</formula>
    </cfRule>
  </conditionalFormatting>
  <dataValidations count="9">
    <dataValidation type="list" allowBlank="1" showInputMessage="1" showErrorMessage="1" sqref="F29:M29" xr:uid="{8CE26379-8ED6-4CB8-8E26-44557A68A9B2}">
      <formula1>"開設から１年以上経過している,開設して１年未満である"</formula1>
    </dataValidation>
    <dataValidation type="whole" allowBlank="1" showInputMessage="1" showErrorMessage="1" sqref="F20:H21 F36:H36 F77:H78" xr:uid="{0D12D37B-3711-4A04-99AA-3ECBEF85C082}">
      <formula1>0</formula1>
      <formula2>1000</formula2>
    </dataValidation>
    <dataValidation type="list" allowBlank="1" showInputMessage="1" showErrorMessage="1" sqref="F41:H55 F100:H114 F82:H96 F59:H74" xr:uid="{9E93B82E-D2DA-4ED5-A608-F3D4928DB53E}">
      <formula1>"正規職員,非正規職員"</formula1>
    </dataValidation>
    <dataValidation type="list" allowBlank="1" showInputMessage="1" showErrorMessage="1" sqref="O83:O92 L82:N96 L100:N114" xr:uid="{F04D0080-AB81-4B20-80E9-840663BC0043}">
      <formula1>"１年未満,１年以上３年未満,３年以上"</formula1>
    </dataValidation>
    <dataValidation type="list" allowBlank="1" showInputMessage="1" showErrorMessage="1" sqref="O129:O132 O149 O165" xr:uid="{0E834F76-FDB9-4349-9383-5285A3A6DFAE}">
      <formula1>",〇"</formula1>
    </dataValidation>
    <dataValidation type="list" allowBlank="1" showInputMessage="1" showErrorMessage="1" sqref="D175" xr:uid="{B700D6FC-319E-4E09-AF65-947F697D7CE2}">
      <formula1>"〇,×"</formula1>
    </dataValidation>
    <dataValidation type="list" allowBlank="1" showInputMessage="1" showErrorMessage="1" sqref="D117:D122 D187:D188 D203:D206 D131:D134 D138:D144 D148:D158" xr:uid="{B34BF5C4-FC88-49EF-875B-9D48E395BA88}">
      <formula1>"〇"</formula1>
    </dataValidation>
    <dataValidation type="list" allowBlank="1" showInputMessage="1" showErrorMessage="1" sqref="L193:L197 D192:D197 C198 D211:D215 D220:D229" xr:uid="{98CBF283-9D52-4494-8D09-F688B916BC04}">
      <formula1>"○"</formula1>
    </dataValidation>
    <dataValidation type="list" allowBlank="1" showInputMessage="1" showErrorMessage="1" sqref="D177:D181 D164:D172" xr:uid="{F202353D-8EB8-4622-9AF8-0F86C844CA13}">
      <formula1>"〇,"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4" fitToHeight="0" orientation="portrait" r:id="rId1"/>
  <rowBreaks count="8" manualBreakCount="8">
    <brk id="30" min="1" max="14" man="1"/>
    <brk id="56" min="1" max="14" man="1"/>
    <brk id="74" min="1" max="14" man="1"/>
    <brk id="97" min="1" max="14" man="1"/>
    <brk id="125" min="1" max="14" man="1"/>
    <brk id="159" min="1" max="14" man="1"/>
    <brk id="183" min="1" max="14" man="1"/>
    <brk id="217" min="1" max="14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86" id="{B756DBEA-953C-4D7A-9CDD-02313FB411F2}">
            <xm:f>OR($I$128=プルダウン!$C$2,$I$128=プルダウン!$C$3,$I$128=プルダウン!$C$4)</xm:f>
            <x14:dxf>
              <fill>
                <patternFill>
                  <bgColor rgb="FFFFFF00"/>
                </patternFill>
              </fill>
            </x14:dxf>
          </x14:cfRule>
          <xm:sqref>D131:D134</xm:sqref>
        </x14:conditionalFormatting>
        <x14:conditionalFormatting xmlns:xm="http://schemas.microsoft.com/office/excel/2006/main">
          <x14:cfRule type="expression" priority="407" id="{104824E1-7990-4650-8D3D-4BBD5BD21F20}">
            <xm:f>OR($I$128=プルダウン!$C$5,$I$128=プルダウン!$C$6)</xm:f>
            <x14:dxf>
              <fill>
                <patternFill>
                  <bgColor theme="0" tint="-0.14996795556505021"/>
                </patternFill>
              </fill>
            </x14:dxf>
          </x14:cfRule>
          <xm:sqref>O217 B129:O158</xm:sqref>
        </x14:conditionalFormatting>
        <x14:conditionalFormatting xmlns:xm="http://schemas.microsoft.com/office/excel/2006/main">
          <x14:cfRule type="expression" priority="111" id="{0311923E-AE43-4C6A-9545-360F31BB8C82}">
            <xm:f>OR($I$128=プルダウン!$C$5,$I$128=プルダウン!$C$6)</xm:f>
            <x14:dxf>
              <fill>
                <patternFill>
                  <bgColor theme="0" tint="-0.14996795556505021"/>
                </patternFill>
              </fill>
            </x14:dxf>
          </x14:cfRule>
          <xm:sqref>S164:S172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AE0F5C2-5074-41F4-8F64-507087513F3E}">
          <x14:formula1>
            <xm:f>プルダウン!$B$1:$B$9</xm:f>
          </x14:formula1>
          <xm:sqref>I41:K55 I100:K114 I82:K96 I59:K74</xm:sqref>
        </x14:dataValidation>
        <x14:dataValidation type="list" allowBlank="1" showInputMessage="1" showErrorMessage="1" xr:uid="{7F11D50B-087C-4CF4-942F-70854A69E08E}">
          <x14:formula1>
            <xm:f>プルダウン!$C$2:$C$6</xm:f>
          </x14:formula1>
          <xm:sqref>I128:K128</xm:sqref>
        </x14:dataValidation>
        <x14:dataValidation type="list" allowBlank="1" showInputMessage="1" showErrorMessage="1" xr:uid="{26DC62F2-7680-4879-8FA2-71B53E93934D}">
          <x14:formula1>
            <xm:f>プルダウン!$A$1:$A$17</xm:f>
          </x14:formula1>
          <xm:sqref>F17:M17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AA7D3-36C0-47D1-8404-EBAFB21328FE}">
  <dimension ref="A1:BO2"/>
  <sheetViews>
    <sheetView topLeftCell="AS1" zoomScaleNormal="100" workbookViewId="0">
      <selection activeCell="AT2" sqref="AT2"/>
    </sheetView>
  </sheetViews>
  <sheetFormatPr defaultRowHeight="18.75"/>
  <sheetData>
    <row r="1" spans="1:67">
      <c r="A1" t="s">
        <v>143</v>
      </c>
      <c r="B1" t="s">
        <v>144</v>
      </c>
      <c r="C1" t="s">
        <v>145</v>
      </c>
      <c r="D1" t="s">
        <v>146</v>
      </c>
      <c r="E1" t="s">
        <v>147</v>
      </c>
      <c r="F1" t="s">
        <v>148</v>
      </c>
      <c r="G1" t="s">
        <v>283</v>
      </c>
      <c r="H1" t="s">
        <v>284</v>
      </c>
      <c r="I1" t="s">
        <v>149</v>
      </c>
      <c r="J1" t="s">
        <v>150</v>
      </c>
      <c r="K1" t="s">
        <v>151</v>
      </c>
      <c r="L1" t="s">
        <v>152</v>
      </c>
      <c r="M1" t="s">
        <v>153</v>
      </c>
      <c r="N1" t="s">
        <v>154</v>
      </c>
      <c r="O1" t="s">
        <v>155</v>
      </c>
      <c r="P1" t="s">
        <v>156</v>
      </c>
      <c r="Q1" t="s">
        <v>157</v>
      </c>
      <c r="R1" t="s">
        <v>158</v>
      </c>
      <c r="S1" t="s">
        <v>159</v>
      </c>
      <c r="T1" t="s">
        <v>160</v>
      </c>
      <c r="U1" t="s">
        <v>161</v>
      </c>
      <c r="V1" t="s">
        <v>183</v>
      </c>
      <c r="W1" t="s">
        <v>162</v>
      </c>
      <c r="X1" t="s">
        <v>163</v>
      </c>
      <c r="Y1" t="s">
        <v>164</v>
      </c>
      <c r="Z1" t="s">
        <v>165</v>
      </c>
      <c r="AA1" t="s">
        <v>166</v>
      </c>
      <c r="AB1" t="s">
        <v>167</v>
      </c>
      <c r="AC1" t="s">
        <v>168</v>
      </c>
      <c r="AD1" t="s">
        <v>169</v>
      </c>
      <c r="AE1" t="s">
        <v>170</v>
      </c>
      <c r="AF1" t="s">
        <v>171</v>
      </c>
      <c r="AG1" t="s">
        <v>172</v>
      </c>
      <c r="AH1" t="s">
        <v>184</v>
      </c>
      <c r="AI1" t="s">
        <v>187</v>
      </c>
      <c r="AJ1" t="s">
        <v>187</v>
      </c>
      <c r="AK1" t="s">
        <v>187</v>
      </c>
      <c r="AL1" t="s">
        <v>187</v>
      </c>
      <c r="AM1" t="s">
        <v>187</v>
      </c>
      <c r="AN1" t="s">
        <v>187</v>
      </c>
      <c r="AO1" t="s">
        <v>187</v>
      </c>
      <c r="AP1" t="s">
        <v>187</v>
      </c>
      <c r="AQ1" t="s">
        <v>187</v>
      </c>
      <c r="AR1" t="s">
        <v>210</v>
      </c>
      <c r="AS1" t="s">
        <v>244</v>
      </c>
      <c r="AT1" t="s">
        <v>245</v>
      </c>
      <c r="AU1" t="s">
        <v>245</v>
      </c>
      <c r="AV1" t="s">
        <v>245</v>
      </c>
      <c r="AW1" t="s">
        <v>245</v>
      </c>
      <c r="AX1" t="s">
        <v>245</v>
      </c>
      <c r="AY1" t="s">
        <v>245</v>
      </c>
      <c r="AZ1" t="s">
        <v>246</v>
      </c>
      <c r="BA1" t="s">
        <v>286</v>
      </c>
      <c r="BB1" t="s">
        <v>286</v>
      </c>
      <c r="BC1" t="s">
        <v>286</v>
      </c>
      <c r="BD1" t="s">
        <v>286</v>
      </c>
      <c r="BE1" t="s">
        <v>286</v>
      </c>
      <c r="BF1" t="s">
        <v>285</v>
      </c>
      <c r="BG1" t="s">
        <v>285</v>
      </c>
      <c r="BH1" t="s">
        <v>285</v>
      </c>
      <c r="BI1" t="s">
        <v>285</v>
      </c>
      <c r="BJ1" t="s">
        <v>285</v>
      </c>
      <c r="BK1" t="s">
        <v>285</v>
      </c>
      <c r="BL1" t="s">
        <v>285</v>
      </c>
      <c r="BM1" t="s">
        <v>285</v>
      </c>
      <c r="BN1" t="s">
        <v>285</v>
      </c>
      <c r="BO1" t="s">
        <v>285</v>
      </c>
    </row>
    <row r="2" spans="1:67">
      <c r="A2">
        <f>調査票!F13</f>
        <v>0</v>
      </c>
      <c r="B2">
        <f>調査票!F17</f>
        <v>0</v>
      </c>
      <c r="C2">
        <f>調査票!F20</f>
        <v>0</v>
      </c>
      <c r="D2">
        <f>調査票!F21</f>
        <v>0</v>
      </c>
      <c r="E2">
        <f>調査票!F29</f>
        <v>0</v>
      </c>
      <c r="F2">
        <f>調査票!F36</f>
        <v>0</v>
      </c>
      <c r="G2">
        <f>調査票!F77</f>
        <v>0</v>
      </c>
      <c r="H2">
        <f>IFERROR(VLOOKUP(MAX(調査票!P116:P121),調査票!S116:T121,2,FALSE),0)</f>
        <v>0</v>
      </c>
      <c r="I2">
        <f>調査票!I128</f>
        <v>0</v>
      </c>
      <c r="J2">
        <f>調査票!D131</f>
        <v>0</v>
      </c>
      <c r="K2">
        <f>調査票!D132</f>
        <v>0</v>
      </c>
      <c r="L2">
        <f>調査票!D133</f>
        <v>0</v>
      </c>
      <c r="M2">
        <f>調査票!D134</f>
        <v>0</v>
      </c>
      <c r="N2">
        <f>調査票!G134</f>
        <v>0</v>
      </c>
      <c r="O2">
        <f>調査票!D138</f>
        <v>0</v>
      </c>
      <c r="P2">
        <f>調査票!D139</f>
        <v>0</v>
      </c>
      <c r="Q2">
        <f>調査票!D140</f>
        <v>0</v>
      </c>
      <c r="R2">
        <f>調査票!D141</f>
        <v>0</v>
      </c>
      <c r="S2">
        <f>調査票!D142</f>
        <v>0</v>
      </c>
      <c r="T2">
        <f>調査票!D143</f>
        <v>0</v>
      </c>
      <c r="U2">
        <f>調査票!D144</f>
        <v>0</v>
      </c>
      <c r="V2">
        <f>調査票!G144</f>
        <v>0</v>
      </c>
      <c r="W2">
        <f>調査票!D148</f>
        <v>0</v>
      </c>
      <c r="X2">
        <f>調査票!D149</f>
        <v>0</v>
      </c>
      <c r="Y2">
        <f>調査票!D150</f>
        <v>0</v>
      </c>
      <c r="Z2">
        <f>調査票!D151</f>
        <v>0</v>
      </c>
      <c r="AA2">
        <f>調査票!D152</f>
        <v>0</v>
      </c>
      <c r="AB2">
        <f>調査票!D153</f>
        <v>0</v>
      </c>
      <c r="AC2">
        <f>調査票!D154</f>
        <v>0</v>
      </c>
      <c r="AD2">
        <f>調査票!D155</f>
        <v>0</v>
      </c>
      <c r="AE2">
        <f>調査票!D156</f>
        <v>0</v>
      </c>
      <c r="AF2">
        <f>調査票!D157</f>
        <v>0</v>
      </c>
      <c r="AG2">
        <f>調査票!D158</f>
        <v>0</v>
      </c>
      <c r="AH2">
        <f>調査票!G158</f>
        <v>0</v>
      </c>
      <c r="AI2">
        <f>調査票!D164</f>
        <v>0</v>
      </c>
      <c r="AJ2">
        <f>調査票!D165</f>
        <v>0</v>
      </c>
      <c r="AK2">
        <f>調査票!D166</f>
        <v>0</v>
      </c>
      <c r="AL2">
        <f>調査票!D167</f>
        <v>0</v>
      </c>
      <c r="AM2">
        <f>調査票!D168</f>
        <v>0</v>
      </c>
      <c r="AN2">
        <f>調査票!D169</f>
        <v>0</v>
      </c>
      <c r="AO2">
        <f>調査票!D170</f>
        <v>0</v>
      </c>
      <c r="AP2">
        <f>調査票!D171</f>
        <v>0</v>
      </c>
      <c r="AQ2">
        <f>調査票!D172</f>
        <v>0</v>
      </c>
      <c r="AR2">
        <f>IF(調査票!$P$177&gt;=2,"ー",IF(調査票!$Q$177=1,調査票!$E$177,IF(調査票!$Q$178=1,調査票!$E$178,IF(調査票!$Q$179=1,調査票!$E$179,IF(調査票!$Q$180=1,調査票!$E$180,IF(調査票!$Q$181=1,調査票!$E$181,0))))))</f>
        <v>0</v>
      </c>
      <c r="AS2">
        <f>IF(調査票!$P$189=2,"ー",IF(調査票!$P$187=1,"いる",IF(調査票!$P$188=1,"いない",0)))</f>
        <v>0</v>
      </c>
      <c r="AT2">
        <f>調査票!D192</f>
        <v>0</v>
      </c>
      <c r="AU2">
        <f>調査票!D193</f>
        <v>0</v>
      </c>
      <c r="AV2">
        <f>調査票!D194</f>
        <v>0</v>
      </c>
      <c r="AW2">
        <f>調査票!D195</f>
        <v>0</v>
      </c>
      <c r="AX2">
        <f>調査票!D196</f>
        <v>0</v>
      </c>
      <c r="AY2">
        <f>調査票!D197</f>
        <v>0</v>
      </c>
      <c r="AZ2">
        <f>IF(調査票!$P$205&gt;=2,"ー",IF(調査票!$Q$203=1,調査票!$E$203,IF(調査票!$Q$204=1,調査票!$E$204,IF(調査票!$Q$205=1,調査票!$E$205,IF(調査票!$Q$206=1,調査票!$E$206,0)))))</f>
        <v>0</v>
      </c>
      <c r="BA2">
        <f>調査票!D211</f>
        <v>0</v>
      </c>
      <c r="BB2">
        <f>調査票!D212</f>
        <v>0</v>
      </c>
      <c r="BC2">
        <f>調査票!D213</f>
        <v>0</v>
      </c>
      <c r="BD2">
        <f>調査票!D214</f>
        <v>0</v>
      </c>
      <c r="BE2">
        <f>調査票!D215</f>
        <v>0</v>
      </c>
      <c r="BF2">
        <f>調査票!D220</f>
        <v>0</v>
      </c>
      <c r="BG2">
        <f>調査票!D221</f>
        <v>0</v>
      </c>
      <c r="BH2">
        <f>調査票!D222</f>
        <v>0</v>
      </c>
      <c r="BI2">
        <f>調査票!D223</f>
        <v>0</v>
      </c>
      <c r="BJ2">
        <f>調査票!D224</f>
        <v>0</v>
      </c>
      <c r="BK2">
        <f>調査票!D225</f>
        <v>0</v>
      </c>
      <c r="BL2">
        <f>調査票!D226</f>
        <v>0</v>
      </c>
      <c r="BM2">
        <f>調査票!D227</f>
        <v>0</v>
      </c>
      <c r="BN2">
        <f>調査票!D228</f>
        <v>0</v>
      </c>
      <c r="BO2">
        <f>調査票!D229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EA93-14F0-4C18-9815-1E628E0C14B2}">
  <dimension ref="A1:BO2"/>
  <sheetViews>
    <sheetView workbookViewId="0">
      <selection activeCell="BP1" sqref="BP1"/>
    </sheetView>
  </sheetViews>
  <sheetFormatPr defaultRowHeight="18.75"/>
  <sheetData>
    <row r="1" spans="1:67">
      <c r="A1" t="s">
        <v>143</v>
      </c>
      <c r="B1" t="s">
        <v>144</v>
      </c>
      <c r="C1" t="s">
        <v>145</v>
      </c>
      <c r="D1" t="s">
        <v>146</v>
      </c>
      <c r="E1" t="s">
        <v>147</v>
      </c>
      <c r="F1" t="s">
        <v>148</v>
      </c>
      <c r="G1" t="s">
        <v>283</v>
      </c>
      <c r="H1" t="s">
        <v>284</v>
      </c>
      <c r="I1" t="s">
        <v>149</v>
      </c>
      <c r="J1" t="s">
        <v>150</v>
      </c>
      <c r="K1" t="s">
        <v>151</v>
      </c>
      <c r="L1" t="s">
        <v>152</v>
      </c>
      <c r="M1" t="s">
        <v>153</v>
      </c>
      <c r="N1" t="s">
        <v>154</v>
      </c>
      <c r="O1" t="s">
        <v>155</v>
      </c>
      <c r="P1" t="s">
        <v>156</v>
      </c>
      <c r="Q1" t="s">
        <v>157</v>
      </c>
      <c r="R1" t="s">
        <v>158</v>
      </c>
      <c r="S1" t="s">
        <v>159</v>
      </c>
      <c r="T1" t="s">
        <v>160</v>
      </c>
      <c r="U1" t="s">
        <v>161</v>
      </c>
      <c r="V1" t="s">
        <v>183</v>
      </c>
      <c r="W1" t="s">
        <v>162</v>
      </c>
      <c r="X1" t="s">
        <v>163</v>
      </c>
      <c r="Y1" t="s">
        <v>164</v>
      </c>
      <c r="Z1" t="s">
        <v>165</v>
      </c>
      <c r="AA1" t="s">
        <v>166</v>
      </c>
      <c r="AB1" t="s">
        <v>167</v>
      </c>
      <c r="AC1" t="s">
        <v>168</v>
      </c>
      <c r="AD1" t="s">
        <v>169</v>
      </c>
      <c r="AE1" t="s">
        <v>170</v>
      </c>
      <c r="AF1" t="s">
        <v>171</v>
      </c>
      <c r="AG1" t="s">
        <v>172</v>
      </c>
      <c r="AH1" t="s">
        <v>184</v>
      </c>
      <c r="AI1" t="s">
        <v>187</v>
      </c>
      <c r="AJ1" t="s">
        <v>187</v>
      </c>
      <c r="AK1" t="s">
        <v>187</v>
      </c>
      <c r="AL1" t="s">
        <v>187</v>
      </c>
      <c r="AM1" t="s">
        <v>187</v>
      </c>
      <c r="AN1" t="s">
        <v>187</v>
      </c>
      <c r="AO1" t="s">
        <v>187</v>
      </c>
      <c r="AP1" t="s">
        <v>187</v>
      </c>
      <c r="AQ1" t="s">
        <v>187</v>
      </c>
      <c r="AR1" t="s">
        <v>210</v>
      </c>
      <c r="AS1" t="s">
        <v>244</v>
      </c>
      <c r="AT1" t="s">
        <v>245</v>
      </c>
      <c r="AU1" t="s">
        <v>245</v>
      </c>
      <c r="AV1" t="s">
        <v>245</v>
      </c>
      <c r="AW1" t="s">
        <v>245</v>
      </c>
      <c r="AX1" t="s">
        <v>245</v>
      </c>
      <c r="AY1" t="s">
        <v>245</v>
      </c>
      <c r="AZ1" t="s">
        <v>287</v>
      </c>
      <c r="BA1" t="s">
        <v>247</v>
      </c>
      <c r="BB1" t="s">
        <v>247</v>
      </c>
      <c r="BC1" t="s">
        <v>247</v>
      </c>
      <c r="BD1" t="s">
        <v>247</v>
      </c>
      <c r="BE1" t="s">
        <v>247</v>
      </c>
      <c r="BF1" t="s">
        <v>285</v>
      </c>
      <c r="BG1" t="s">
        <v>285</v>
      </c>
      <c r="BH1" t="s">
        <v>285</v>
      </c>
      <c r="BI1" t="s">
        <v>285</v>
      </c>
      <c r="BJ1" t="s">
        <v>285</v>
      </c>
      <c r="BK1" t="s">
        <v>285</v>
      </c>
      <c r="BL1" t="s">
        <v>285</v>
      </c>
      <c r="BM1" t="s">
        <v>285</v>
      </c>
      <c r="BN1" t="s">
        <v>285</v>
      </c>
      <c r="BO1" t="s">
        <v>285</v>
      </c>
    </row>
    <row r="2" spans="1:67">
      <c r="A2">
        <f>集計元!A2</f>
        <v>0</v>
      </c>
      <c r="B2">
        <f>集計元!B2</f>
        <v>0</v>
      </c>
      <c r="C2">
        <f>集計元!C2</f>
        <v>0</v>
      </c>
      <c r="D2">
        <f>集計元!D2</f>
        <v>0</v>
      </c>
      <c r="E2">
        <f>集計元!E2</f>
        <v>0</v>
      </c>
      <c r="F2">
        <f>IF($E$2="開設して１年未満である","*",集計元!F2)</f>
        <v>0</v>
      </c>
      <c r="G2">
        <f>IF($E$2="開設して１年未満である","*",集計元!G2)</f>
        <v>0</v>
      </c>
      <c r="H2">
        <f>IF($E$2="開設して１年未満である","*",集計元!H2)</f>
        <v>0</v>
      </c>
      <c r="I2">
        <f>集計元!I2</f>
        <v>0</v>
      </c>
      <c r="J2">
        <f>IF(SUM(調査票!$T$129:$T$130)&gt;=1,"*",IF(集計元!J2="〇",1,0))</f>
        <v>0</v>
      </c>
      <c r="K2">
        <f>IF(SUM(調査票!$T$129:$T$130)&gt;=1,"*",IF(集計元!K2="〇",1,0))</f>
        <v>0</v>
      </c>
      <c r="L2">
        <f>IF(SUM(調査票!$T$129:$T$130)&gt;=1,"*",IF(集計元!L2="〇",1,0))</f>
        <v>0</v>
      </c>
      <c r="M2">
        <f>IF(SUM(調査票!$T$129:$T$130)&gt;=1,"*",IF(集計元!M2="〇",1,0))</f>
        <v>0</v>
      </c>
      <c r="N2">
        <f>IF(SUM(調査票!$T$129:$T$130)&gt;=1,"*",IF(集計元!N2="〇",1,0))</f>
        <v>0</v>
      </c>
      <c r="O2" t="str">
        <f>IF(OR($I$2="適当",$I$2="過剰"),"*",IF(AND(調査票!$D$131="〇",調査票!$P$138=0),"ー",IF(AND(調査票!$P$138&gt;=1,OR($I$2="不足",$I$2="やや不足",$I$2="大いに不足")),IF(集計元!O2="〇",1,0),"*")))</f>
        <v>*</v>
      </c>
      <c r="P2" t="str">
        <f>IF(OR($I$2="適当",$I$2="過剰"),"*",IF(AND(調査票!$D$131="〇",調査票!$P$138=0),"ー",IF(AND(調査票!$P$138&gt;=1,OR($I$2="不足",$I$2="やや不足",$I$2="大いに不足")),IF(集計元!P2="〇",1,0),"*")))</f>
        <v>*</v>
      </c>
      <c r="Q2" t="str">
        <f>IF(OR($I$2="適当",$I$2="過剰"),"*",IF(AND(調査票!$D$131="〇",調査票!$P$138=0),"ー",IF(AND(調査票!$P$138&gt;=1,OR($I$2="不足",$I$2="やや不足",$I$2="大いに不足")),IF(集計元!Q2="〇",1,0),"*")))</f>
        <v>*</v>
      </c>
      <c r="R2" t="str">
        <f>IF(OR($I$2="適当",$I$2="過剰"),"*",IF(AND(調査票!$D$131="〇",調査票!$P$138=0),"ー",IF(AND(調査票!$P$138&gt;=1,OR($I$2="不足",$I$2="やや不足",$I$2="大いに不足")),IF(集計元!R2="〇",1,0),"*")))</f>
        <v>*</v>
      </c>
      <c r="S2" t="str">
        <f>IF(OR($I$2="適当",$I$2="過剰"),"*",IF(AND(調査票!$D$131="〇",調査票!$P$138=0),"ー",IF(AND(調査票!$P$138&gt;=1,OR($I$2="不足",$I$2="やや不足",$I$2="大いに不足")),IF(集計元!S2="〇",1,0),"*")))</f>
        <v>*</v>
      </c>
      <c r="T2" t="str">
        <f>IF(OR($I$2="適当",$I$2="過剰"),"*",IF(AND(調査票!$D$131="〇",調査票!$P$138=0),"ー",IF(AND(調査票!$P$138&gt;=1,OR($I$2="不足",$I$2="やや不足",$I$2="大いに不足")),IF(集計元!T2="〇",1,0),"*")))</f>
        <v>*</v>
      </c>
      <c r="U2" t="str">
        <f>IF(OR($I$2="適当",$I$2="過剰"),"*",IF(AND(調査票!$D$131="〇",調査票!$P$138=0),"ー",IF(AND(調査票!$P$138&gt;=1,OR($I$2="不足",$I$2="やや不足",$I$2="大いに不足")),IF(集計元!U2="〇",1,0),"*")))</f>
        <v>*</v>
      </c>
      <c r="V2" t="str">
        <f>IF(OR($I$2="適当",$I$2="過剰"),"*",IF(AND(調査票!$D$131="〇",調査票!$P$138=0),"ー",IF(AND(調査票!$P$138&gt;=1,OR($I$2="不足",$I$2="やや不足",$I$2="大いに不足"),調査票!$D$144="〇"),集計元!V2,"*")))</f>
        <v>*</v>
      </c>
      <c r="W2" t="str">
        <f>IF(OR($I$2="適当",$I$2="過剰"),"*",IF(AND(調査票!$D$132="〇",調査票!$P$148=0),"ー",IF(AND(調査票!$P$148&gt;=1,OR($I$2="不足",$I$2="やや不足",$I$2="大いに不足")),IF(集計元!W2="〇",1,0),"*")))</f>
        <v>*</v>
      </c>
      <c r="X2" t="str">
        <f>IF(OR($I$2="適当",$I$2="過剰"),"*",IF(AND(調査票!$D$132="〇",調査票!$P$148=0),"ー",IF(AND(調査票!$P$148&gt;=1,OR($I$2="不足",$I$2="やや不足",$I$2="大いに不足")),IF(集計元!X2="〇",1,0),"*")))</f>
        <v>*</v>
      </c>
      <c r="Y2" t="str">
        <f>IF(OR($I$2="適当",$I$2="過剰"),"*",IF(AND(調査票!$D$132="〇",調査票!$P$148=0),"ー",IF(AND(調査票!$P$148&gt;=1,OR($I$2="不足",$I$2="やや不足",$I$2="大いに不足")),IF(集計元!Y2="〇",1,0),"*")))</f>
        <v>*</v>
      </c>
      <c r="Z2" t="str">
        <f>IF(OR($I$2="適当",$I$2="過剰"),"*",IF(AND(調査票!$D$132="〇",調査票!$P$148=0),"ー",IF(AND(調査票!$P$148&gt;=1,OR($I$2="不足",$I$2="やや不足",$I$2="大いに不足")),IF(集計元!Z2="〇",1,0),"*")))</f>
        <v>*</v>
      </c>
      <c r="AA2" t="str">
        <f>IF(OR($I$2="適当",$I$2="過剰"),"*",IF(AND(調査票!$D$132="〇",調査票!$P$148=0),"ー",IF(AND(調査票!$P$148&gt;=1,OR($I$2="不足",$I$2="やや不足",$I$2="大いに不足")),IF(集計元!AA2="〇",1,0),"*")))</f>
        <v>*</v>
      </c>
      <c r="AB2" t="str">
        <f>IF(OR($I$2="適当",$I$2="過剰"),"*",IF(AND(調査票!$D$132="〇",調査票!$P$148=0),"ー",IF(AND(調査票!$P$148&gt;=1,OR($I$2="不足",$I$2="やや不足",$I$2="大いに不足")),IF(集計元!AB2="〇",1,0),"*")))</f>
        <v>*</v>
      </c>
      <c r="AC2" t="str">
        <f>IF(OR($I$2="適当",$I$2="過剰"),"*",IF(AND(調査票!$D$132="〇",調査票!$P$148=0),"ー",IF(AND(調査票!$P$148&gt;=1,OR($I$2="不足",$I$2="やや不足",$I$2="大いに不足")),IF(集計元!AC2="〇",1,0),"*")))</f>
        <v>*</v>
      </c>
      <c r="AD2" t="str">
        <f>IF(OR($I$2="適当",$I$2="過剰"),"*",IF(AND(調査票!$D$132="〇",調査票!$P$148=0),"ー",IF(AND(調査票!$P$148&gt;=1,OR($I$2="不足",$I$2="やや不足",$I$2="大いに不足")),IF(集計元!AD2="〇",1,0),"*")))</f>
        <v>*</v>
      </c>
      <c r="AE2" t="str">
        <f>IF(OR($I$2="適当",$I$2="過剰"),"*",IF(AND(調査票!$D$132="〇",調査票!$P$148=0),"ー",IF(AND(調査票!$P$148&gt;=1,OR($I$2="不足",$I$2="やや不足",$I$2="大いに不足")),IF(集計元!AE2="〇",1,0),"*")))</f>
        <v>*</v>
      </c>
      <c r="AF2" t="str">
        <f>IF(OR($I$2="適当",$I$2="過剰"),"*",IF(AND(調査票!$D$132="〇",調査票!$P$148=0),"ー",IF(AND(調査票!$P$148&gt;=1,OR($I$2="不足",$I$2="やや不足",$I$2="大いに不足")),IF(集計元!AF2="〇",1,0),"*")))</f>
        <v>*</v>
      </c>
      <c r="AG2" t="str">
        <f>IF(OR($I$2="適当",$I$2="過剰"),"*",IF(AND(調査票!$D$132="〇",調査票!$P$148=0),"ー",IF(AND(調査票!$P$148&gt;=1,OR($I$2="不足",$I$2="やや不足",$I$2="大いに不足")),IF(集計元!AG2="〇",1,0),"*")))</f>
        <v>*</v>
      </c>
      <c r="AH2" t="str">
        <f>IF(OR($I$2="適当",$I$2="過剰"),"*",IF(AND(調査票!$D$132="〇",調査票!$P$148=0),"ー",IF(AND(調査票!$P$148&gt;=1,OR($I$2="不足",$I$2="やや不足",$I$2="大いに不足"),調査票!$D$158="〇"),集計元!AH2,"*")))</f>
        <v>*</v>
      </c>
      <c r="AI2">
        <f>IF(調査票!$P$164&gt;=4,"ー",IF(集計元!AI2="〇",1,0))</f>
        <v>0</v>
      </c>
      <c r="AJ2">
        <f>IF(調査票!$P$164&gt;=4,"ー",IF(集計元!AJ2="〇",1,0))</f>
        <v>0</v>
      </c>
      <c r="AK2">
        <f>IF(調査票!$P$164&gt;=4,"ー",IF(集計元!AK2="〇",1,0))</f>
        <v>0</v>
      </c>
      <c r="AL2">
        <f>IF(調査票!$P$164&gt;=4,"ー",IF(集計元!AL2="〇",1,0))</f>
        <v>0</v>
      </c>
      <c r="AM2">
        <f>IF(調査票!$P$164&gt;=4,"ー",IF(集計元!AM2="〇",1,0))</f>
        <v>0</v>
      </c>
      <c r="AN2">
        <f>IF(調査票!$P$164&gt;=4,"ー",IF(集計元!AN2="〇",1,0))</f>
        <v>0</v>
      </c>
      <c r="AO2">
        <f>IF(調査票!$P$164&gt;=4,"ー",IF(集計元!AO2="〇",1,0))</f>
        <v>0</v>
      </c>
      <c r="AP2">
        <f>IF(調査票!$P$164&gt;=4,"ー",IF(集計元!AP2="〇",1,0))</f>
        <v>0</v>
      </c>
      <c r="AQ2">
        <f>IF(調査票!$P$164&gt;=4,"ー",IF(集計元!AQ2="〇",1,0))</f>
        <v>0</v>
      </c>
      <c r="AR2">
        <f>集計元!AR2</f>
        <v>0</v>
      </c>
      <c r="AS2">
        <f>集計元!AS2</f>
        <v>0</v>
      </c>
      <c r="AT2" t="str">
        <f>IF(OR(調査票!$P$189=0,調査票!$P$188=1),"*",IF(AND(調査票!$P$187=1,調査票!$P$192=0),"ー",IF(集計元!AT2="○",1,0)))</f>
        <v>*</v>
      </c>
      <c r="AU2" t="str">
        <f>IF(OR(調査票!$P$189=0,調査票!$P$188=1),"*",IF(AND(調査票!$P$187=1,調査票!$P$192=0),"ー",IF(集計元!AU2="○",1,0)))</f>
        <v>*</v>
      </c>
      <c r="AV2" t="str">
        <f>IF(OR(調査票!$P$189=0,調査票!$P$188=1),"*",IF(AND(調査票!$P$187=1,調査票!$P$192=0),"ー",IF(集計元!AV2="○",1,0)))</f>
        <v>*</v>
      </c>
      <c r="AW2" t="str">
        <f>IF(OR(調査票!$P$189=0,調査票!$P$188=1),"*",IF(AND(調査票!$P$187=1,調査票!$P$192=0),"ー",IF(集計元!AW2="○",1,0)))</f>
        <v>*</v>
      </c>
      <c r="AX2" t="str">
        <f>IF(OR(調査票!$P$189=0,調査票!$P$188=1),"*",IF(AND(調査票!$P$187=1,調査票!$P$192=0),"ー",IF(集計元!AX2="○",1,0)))</f>
        <v>*</v>
      </c>
      <c r="AY2" t="str">
        <f>IF(OR(調査票!$P$189=0,調査票!$P$188=1),"*",IF(AND(調査票!$P$187=1,調査票!$P$192=0),"ー",IF(集計元!AY2="○",1,0)))</f>
        <v>*</v>
      </c>
      <c r="AZ2">
        <f>集計元!AZ2</f>
        <v>0</v>
      </c>
      <c r="BA2" t="str">
        <f>IF(OR(調査票!$P$205=0,調査票!$P$204&gt;=1,調査票!$P$205&gt;=2),"*",IF(AND(調査票!$P$203&gt;=1,調査票!$P$211=0),"ー",IF(集計元!BA2="○",1,0)))</f>
        <v>*</v>
      </c>
      <c r="BB2" t="str">
        <f>IF(OR(調査票!$P$205=0,調査票!$P$204&gt;=1,調査票!$P$205&gt;=2),"*",IF(AND(調査票!$P$203&gt;=1,調査票!$P$211=0),"ー",IF(集計元!BB2="○",1,0)))</f>
        <v>*</v>
      </c>
      <c r="BC2" t="str">
        <f>IF(OR(調査票!$P$205=0,調査票!$P$204&gt;=1,調査票!$P$205&gt;=2),"*",IF(AND(調査票!$P$203&gt;=1,調査票!$P$211=0),"ー",IF(集計元!BC2="○",1,0)))</f>
        <v>*</v>
      </c>
      <c r="BD2" t="str">
        <f>IF(OR(調査票!$P$205=0,調査票!$P$204&gt;=1,調査票!$P$205&gt;=2),"*",IF(AND(調査票!$P$203&gt;=1,調査票!$P$211=0),"ー",IF(集計元!BD2="○",1,0)))</f>
        <v>*</v>
      </c>
      <c r="BE2" t="str">
        <f>IF(OR(調査票!$P$205=0,調査票!$P$204&gt;=1,調査票!$P$205&gt;=2),"*",IF(AND(調査票!$P$203&gt;=1,調査票!$P$211=0),"ー",IF(集計元!BE2="○",1,0)))</f>
        <v>*</v>
      </c>
      <c r="BF2">
        <f>IF(集計元!BF2="○",1,0)</f>
        <v>0</v>
      </c>
      <c r="BG2">
        <f>IF(集計元!BG2="○",1,0)</f>
        <v>0</v>
      </c>
      <c r="BH2">
        <f>IF(集計元!BH2="○",1,0)</f>
        <v>0</v>
      </c>
      <c r="BI2">
        <f>IF(集計元!BI2="○",1,0)</f>
        <v>0</v>
      </c>
      <c r="BJ2">
        <f>IF(集計元!BJ2="○",1,0)</f>
        <v>0</v>
      </c>
      <c r="BK2">
        <f>IF(集計元!BK2="○",1,0)</f>
        <v>0</v>
      </c>
      <c r="BL2">
        <f>IF(集計元!BL2="○",1,0)</f>
        <v>0</v>
      </c>
      <c r="BM2">
        <f>IF(集計元!BM2="○",1,0)</f>
        <v>0</v>
      </c>
      <c r="BN2">
        <f>IF(集計元!BN2="○",1,0)</f>
        <v>0</v>
      </c>
      <c r="BO2">
        <f>IF(集計元!BO2="○",1,0)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AE686-5B2F-4EC1-9891-B383C94361A8}">
  <dimension ref="A1:D31"/>
  <sheetViews>
    <sheetView workbookViewId="0">
      <selection activeCell="B2" sqref="B2"/>
    </sheetView>
  </sheetViews>
  <sheetFormatPr defaultRowHeight="18.75"/>
  <cols>
    <col min="1" max="1" width="7.125" bestFit="1" customWidth="1"/>
    <col min="2" max="2" width="11" bestFit="1" customWidth="1"/>
    <col min="3" max="3" width="10.375" customWidth="1"/>
    <col min="4" max="4" width="9.875" customWidth="1"/>
  </cols>
  <sheetData>
    <row r="1" spans="1:4">
      <c r="B1" t="s">
        <v>185</v>
      </c>
      <c r="C1" t="s">
        <v>49</v>
      </c>
      <c r="D1" t="s">
        <v>50</v>
      </c>
    </row>
    <row r="2" spans="1:4">
      <c r="A2">
        <v>1</v>
      </c>
      <c r="B2">
        <f>調査票!$F$17</f>
        <v>0</v>
      </c>
      <c r="C2">
        <f>調査票!F41</f>
        <v>0</v>
      </c>
      <c r="D2">
        <f>調査票!I41</f>
        <v>0</v>
      </c>
    </row>
    <row r="3" spans="1:4">
      <c r="A3">
        <v>2</v>
      </c>
      <c r="B3">
        <f>調査票!$F$17</f>
        <v>0</v>
      </c>
      <c r="C3">
        <f>調査票!F42</f>
        <v>0</v>
      </c>
      <c r="D3">
        <f>調査票!I42</f>
        <v>0</v>
      </c>
    </row>
    <row r="4" spans="1:4">
      <c r="A4">
        <v>3</v>
      </c>
      <c r="B4">
        <f>調査票!$F$17</f>
        <v>0</v>
      </c>
      <c r="C4">
        <f>調査票!F43</f>
        <v>0</v>
      </c>
      <c r="D4">
        <f>調査票!I43</f>
        <v>0</v>
      </c>
    </row>
    <row r="5" spans="1:4">
      <c r="A5">
        <v>4</v>
      </c>
      <c r="B5">
        <f>調査票!$F$17</f>
        <v>0</v>
      </c>
      <c r="C5">
        <f>調査票!F44</f>
        <v>0</v>
      </c>
      <c r="D5">
        <f>調査票!I44</f>
        <v>0</v>
      </c>
    </row>
    <row r="6" spans="1:4">
      <c r="A6">
        <v>5</v>
      </c>
      <c r="B6">
        <f>調査票!$F$17</f>
        <v>0</v>
      </c>
      <c r="C6">
        <f>調査票!F45</f>
        <v>0</v>
      </c>
      <c r="D6">
        <f>調査票!I45</f>
        <v>0</v>
      </c>
    </row>
    <row r="7" spans="1:4">
      <c r="A7">
        <v>6</v>
      </c>
      <c r="B7">
        <f>調査票!$F$17</f>
        <v>0</v>
      </c>
      <c r="C7">
        <f>調査票!F46</f>
        <v>0</v>
      </c>
      <c r="D7">
        <f>調査票!I46</f>
        <v>0</v>
      </c>
    </row>
    <row r="8" spans="1:4">
      <c r="A8">
        <v>7</v>
      </c>
      <c r="B8">
        <f>調査票!$F$17</f>
        <v>0</v>
      </c>
      <c r="C8">
        <f>調査票!F47</f>
        <v>0</v>
      </c>
      <c r="D8">
        <f>調査票!I47</f>
        <v>0</v>
      </c>
    </row>
    <row r="9" spans="1:4">
      <c r="A9">
        <v>8</v>
      </c>
      <c r="B9">
        <f>調査票!$F$17</f>
        <v>0</v>
      </c>
      <c r="C9">
        <f>調査票!F48</f>
        <v>0</v>
      </c>
      <c r="D9">
        <f>調査票!I48</f>
        <v>0</v>
      </c>
    </row>
    <row r="10" spans="1:4">
      <c r="A10">
        <v>9</v>
      </c>
      <c r="B10">
        <f>調査票!$F$17</f>
        <v>0</v>
      </c>
      <c r="C10">
        <f>調査票!F49</f>
        <v>0</v>
      </c>
      <c r="D10">
        <f>調査票!I49</f>
        <v>0</v>
      </c>
    </row>
    <row r="11" spans="1:4">
      <c r="A11">
        <v>10</v>
      </c>
      <c r="B11">
        <f>調査票!$F$17</f>
        <v>0</v>
      </c>
      <c r="C11">
        <f>調査票!F50</f>
        <v>0</v>
      </c>
      <c r="D11">
        <f>調査票!I50</f>
        <v>0</v>
      </c>
    </row>
    <row r="12" spans="1:4">
      <c r="A12">
        <v>11</v>
      </c>
      <c r="B12">
        <f>調査票!$F$17</f>
        <v>0</v>
      </c>
      <c r="C12">
        <f>調査票!F51</f>
        <v>0</v>
      </c>
      <c r="D12">
        <f>調査票!I51</f>
        <v>0</v>
      </c>
    </row>
    <row r="13" spans="1:4">
      <c r="A13">
        <v>12</v>
      </c>
      <c r="B13">
        <f>調査票!$F$17</f>
        <v>0</v>
      </c>
      <c r="C13">
        <f>調査票!F52</f>
        <v>0</v>
      </c>
      <c r="D13">
        <f>調査票!I52</f>
        <v>0</v>
      </c>
    </row>
    <row r="14" spans="1:4">
      <c r="A14">
        <v>13</v>
      </c>
      <c r="B14">
        <f>調査票!$F$17</f>
        <v>0</v>
      </c>
      <c r="C14">
        <f>調査票!F53</f>
        <v>0</v>
      </c>
      <c r="D14">
        <f>調査票!I53</f>
        <v>0</v>
      </c>
    </row>
    <row r="15" spans="1:4">
      <c r="A15">
        <v>14</v>
      </c>
      <c r="B15">
        <f>調査票!$F$17</f>
        <v>0</v>
      </c>
      <c r="C15">
        <f>調査票!F54</f>
        <v>0</v>
      </c>
      <c r="D15">
        <f>調査票!I54</f>
        <v>0</v>
      </c>
    </row>
    <row r="16" spans="1:4">
      <c r="A16">
        <v>15</v>
      </c>
      <c r="B16">
        <f>調査票!$F$17</f>
        <v>0</v>
      </c>
      <c r="C16">
        <f>調査票!F55</f>
        <v>0</v>
      </c>
      <c r="D16">
        <f>調査票!I55</f>
        <v>0</v>
      </c>
    </row>
    <row r="17" spans="1:4">
      <c r="A17">
        <v>16</v>
      </c>
      <c r="B17">
        <f>調査票!$F$17</f>
        <v>0</v>
      </c>
      <c r="C17">
        <f>調査票!F59</f>
        <v>0</v>
      </c>
      <c r="D17">
        <f>調査票!I59</f>
        <v>0</v>
      </c>
    </row>
    <row r="18" spans="1:4">
      <c r="A18">
        <v>17</v>
      </c>
      <c r="B18">
        <f>調査票!$F$17</f>
        <v>0</v>
      </c>
      <c r="C18">
        <f>調査票!F60</f>
        <v>0</v>
      </c>
      <c r="D18">
        <f>調査票!I60</f>
        <v>0</v>
      </c>
    </row>
    <row r="19" spans="1:4">
      <c r="A19">
        <v>18</v>
      </c>
      <c r="B19">
        <f>調査票!$F$17</f>
        <v>0</v>
      </c>
      <c r="C19">
        <f>調査票!F61</f>
        <v>0</v>
      </c>
      <c r="D19">
        <f>調査票!I61</f>
        <v>0</v>
      </c>
    </row>
    <row r="20" spans="1:4">
      <c r="A20">
        <v>19</v>
      </c>
      <c r="B20">
        <f>調査票!$F$17</f>
        <v>0</v>
      </c>
      <c r="C20">
        <f>調査票!F62</f>
        <v>0</v>
      </c>
      <c r="D20">
        <f>調査票!I62</f>
        <v>0</v>
      </c>
    </row>
    <row r="21" spans="1:4">
      <c r="A21">
        <v>20</v>
      </c>
      <c r="B21">
        <f>調査票!$F$17</f>
        <v>0</v>
      </c>
      <c r="C21">
        <f>調査票!F63</f>
        <v>0</v>
      </c>
      <c r="D21">
        <f>調査票!I63</f>
        <v>0</v>
      </c>
    </row>
    <row r="22" spans="1:4">
      <c r="A22">
        <v>21</v>
      </c>
      <c r="B22">
        <f>調査票!$F$17</f>
        <v>0</v>
      </c>
      <c r="C22">
        <f>調査票!F64</f>
        <v>0</v>
      </c>
      <c r="D22">
        <f>調査票!I64</f>
        <v>0</v>
      </c>
    </row>
    <row r="23" spans="1:4">
      <c r="A23">
        <v>22</v>
      </c>
      <c r="B23">
        <f>調査票!$F$17</f>
        <v>0</v>
      </c>
      <c r="C23">
        <f>調査票!F65</f>
        <v>0</v>
      </c>
      <c r="D23">
        <f>調査票!I65</f>
        <v>0</v>
      </c>
    </row>
    <row r="24" spans="1:4">
      <c r="A24">
        <v>23</v>
      </c>
      <c r="B24">
        <f>調査票!$F$17</f>
        <v>0</v>
      </c>
      <c r="C24">
        <f>調査票!F66</f>
        <v>0</v>
      </c>
      <c r="D24">
        <f>調査票!I66</f>
        <v>0</v>
      </c>
    </row>
    <row r="25" spans="1:4">
      <c r="A25">
        <v>24</v>
      </c>
      <c r="B25">
        <f>調査票!$F$17</f>
        <v>0</v>
      </c>
      <c r="C25">
        <f>調査票!F67</f>
        <v>0</v>
      </c>
      <c r="D25">
        <f>調査票!I67</f>
        <v>0</v>
      </c>
    </row>
    <row r="26" spans="1:4">
      <c r="A26">
        <v>25</v>
      </c>
      <c r="B26">
        <f>調査票!$F$17</f>
        <v>0</v>
      </c>
      <c r="C26">
        <f>調査票!F68</f>
        <v>0</v>
      </c>
      <c r="D26">
        <f>調査票!I68</f>
        <v>0</v>
      </c>
    </row>
    <row r="27" spans="1:4">
      <c r="A27">
        <v>26</v>
      </c>
      <c r="B27">
        <f>調査票!$F$17</f>
        <v>0</v>
      </c>
      <c r="C27">
        <f>調査票!F69</f>
        <v>0</v>
      </c>
      <c r="D27">
        <f>調査票!I69</f>
        <v>0</v>
      </c>
    </row>
    <row r="28" spans="1:4">
      <c r="A28">
        <v>27</v>
      </c>
      <c r="B28">
        <f>調査票!$F$17</f>
        <v>0</v>
      </c>
      <c r="C28">
        <f>調査票!F70</f>
        <v>0</v>
      </c>
      <c r="D28">
        <f>調査票!I70</f>
        <v>0</v>
      </c>
    </row>
    <row r="29" spans="1:4">
      <c r="A29">
        <v>28</v>
      </c>
      <c r="B29">
        <f>調査票!$F$17</f>
        <v>0</v>
      </c>
      <c r="C29">
        <f>調査票!F71</f>
        <v>0</v>
      </c>
      <c r="D29">
        <f>調査票!I71</f>
        <v>0</v>
      </c>
    </row>
    <row r="30" spans="1:4">
      <c r="A30">
        <v>29</v>
      </c>
      <c r="B30">
        <f>調査票!$F$17</f>
        <v>0</v>
      </c>
      <c r="C30">
        <f>調査票!F72</f>
        <v>0</v>
      </c>
      <c r="D30">
        <f>調査票!I72</f>
        <v>0</v>
      </c>
    </row>
    <row r="31" spans="1:4">
      <c r="A31">
        <v>30</v>
      </c>
      <c r="B31">
        <f>調査票!$F$17</f>
        <v>0</v>
      </c>
      <c r="C31">
        <f>調査票!F73</f>
        <v>0</v>
      </c>
      <c r="D31">
        <f>調査票!I73</f>
        <v>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91C63-183C-45F9-90F8-6C3BC3CD32C1}">
  <dimension ref="A1:E31"/>
  <sheetViews>
    <sheetView workbookViewId="0">
      <selection activeCell="E31" sqref="E31"/>
    </sheetView>
  </sheetViews>
  <sheetFormatPr defaultRowHeight="18.75"/>
  <cols>
    <col min="1" max="1" width="7.125" bestFit="1" customWidth="1"/>
    <col min="2" max="2" width="11" bestFit="1" customWidth="1"/>
    <col min="3" max="3" width="10.375" customWidth="1"/>
    <col min="4" max="4" width="9.875" customWidth="1"/>
  </cols>
  <sheetData>
    <row r="1" spans="1:5">
      <c r="B1" t="s">
        <v>185</v>
      </c>
      <c r="C1" t="s">
        <v>49</v>
      </c>
      <c r="D1" t="s">
        <v>50</v>
      </c>
      <c r="E1" t="s">
        <v>51</v>
      </c>
    </row>
    <row r="2" spans="1:5">
      <c r="A2">
        <v>1</v>
      </c>
      <c r="B2">
        <f>調査票!$F$17</f>
        <v>0</v>
      </c>
      <c r="C2">
        <f>調査票!F82</f>
        <v>0</v>
      </c>
      <c r="D2">
        <f>調査票!I82</f>
        <v>0</v>
      </c>
      <c r="E2">
        <f>調査票!L82</f>
        <v>0</v>
      </c>
    </row>
    <row r="3" spans="1:5">
      <c r="A3">
        <v>2</v>
      </c>
      <c r="B3">
        <f>調査票!$F$17</f>
        <v>0</v>
      </c>
      <c r="C3">
        <f>調査票!F83</f>
        <v>0</v>
      </c>
      <c r="D3">
        <f>調査票!I83</f>
        <v>0</v>
      </c>
      <c r="E3">
        <f>調査票!L83</f>
        <v>0</v>
      </c>
    </row>
    <row r="4" spans="1:5">
      <c r="A4">
        <v>3</v>
      </c>
      <c r="B4">
        <f>調査票!$F$17</f>
        <v>0</v>
      </c>
      <c r="C4">
        <f>調査票!F84</f>
        <v>0</v>
      </c>
      <c r="D4">
        <f>調査票!I84</f>
        <v>0</v>
      </c>
      <c r="E4">
        <f>調査票!L84</f>
        <v>0</v>
      </c>
    </row>
    <row r="5" spans="1:5">
      <c r="A5">
        <v>4</v>
      </c>
      <c r="B5">
        <f>調査票!$F$17</f>
        <v>0</v>
      </c>
      <c r="C5">
        <f>調査票!F85</f>
        <v>0</v>
      </c>
      <c r="D5">
        <f>調査票!I85</f>
        <v>0</v>
      </c>
      <c r="E5">
        <f>調査票!L85</f>
        <v>0</v>
      </c>
    </row>
    <row r="6" spans="1:5">
      <c r="A6">
        <v>5</v>
      </c>
      <c r="B6">
        <f>調査票!$F$17</f>
        <v>0</v>
      </c>
      <c r="C6">
        <f>調査票!F86</f>
        <v>0</v>
      </c>
      <c r="D6">
        <f>調査票!I86</f>
        <v>0</v>
      </c>
      <c r="E6">
        <f>調査票!L86</f>
        <v>0</v>
      </c>
    </row>
    <row r="7" spans="1:5">
      <c r="A7">
        <v>6</v>
      </c>
      <c r="B7">
        <f>調査票!$F$17</f>
        <v>0</v>
      </c>
      <c r="C7">
        <f>調査票!F87</f>
        <v>0</v>
      </c>
      <c r="D7">
        <f>調査票!I87</f>
        <v>0</v>
      </c>
      <c r="E7">
        <f>調査票!L87</f>
        <v>0</v>
      </c>
    </row>
    <row r="8" spans="1:5">
      <c r="A8">
        <v>7</v>
      </c>
      <c r="B8">
        <f>調査票!$F$17</f>
        <v>0</v>
      </c>
      <c r="C8">
        <f>調査票!F88</f>
        <v>0</v>
      </c>
      <c r="D8">
        <f>調査票!I88</f>
        <v>0</v>
      </c>
      <c r="E8">
        <f>調査票!L88</f>
        <v>0</v>
      </c>
    </row>
    <row r="9" spans="1:5">
      <c r="A9">
        <v>8</v>
      </c>
      <c r="B9">
        <f>調査票!$F$17</f>
        <v>0</v>
      </c>
      <c r="C9">
        <f>調査票!F89</f>
        <v>0</v>
      </c>
      <c r="D9">
        <f>調査票!I89</f>
        <v>0</v>
      </c>
      <c r="E9">
        <f>調査票!L89</f>
        <v>0</v>
      </c>
    </row>
    <row r="10" spans="1:5">
      <c r="A10">
        <v>9</v>
      </c>
      <c r="B10">
        <f>調査票!$F$17</f>
        <v>0</v>
      </c>
      <c r="C10">
        <f>調査票!F90</f>
        <v>0</v>
      </c>
      <c r="D10">
        <f>調査票!I90</f>
        <v>0</v>
      </c>
      <c r="E10">
        <f>調査票!L90</f>
        <v>0</v>
      </c>
    </row>
    <row r="11" spans="1:5">
      <c r="A11">
        <v>10</v>
      </c>
      <c r="B11">
        <f>調査票!$F$17</f>
        <v>0</v>
      </c>
      <c r="C11">
        <f>調査票!F91</f>
        <v>0</v>
      </c>
      <c r="D11">
        <f>調査票!I91</f>
        <v>0</v>
      </c>
      <c r="E11">
        <f>調査票!L91</f>
        <v>0</v>
      </c>
    </row>
    <row r="12" spans="1:5">
      <c r="A12">
        <v>11</v>
      </c>
      <c r="B12">
        <f>調査票!$F$17</f>
        <v>0</v>
      </c>
      <c r="C12">
        <f>調査票!F92</f>
        <v>0</v>
      </c>
      <c r="D12">
        <f>調査票!I92</f>
        <v>0</v>
      </c>
      <c r="E12">
        <f>調査票!L92</f>
        <v>0</v>
      </c>
    </row>
    <row r="13" spans="1:5">
      <c r="A13">
        <v>12</v>
      </c>
      <c r="B13">
        <f>調査票!$F$17</f>
        <v>0</v>
      </c>
      <c r="C13">
        <f>調査票!F93</f>
        <v>0</v>
      </c>
      <c r="D13">
        <f>調査票!I93</f>
        <v>0</v>
      </c>
      <c r="E13">
        <f>調査票!L93</f>
        <v>0</v>
      </c>
    </row>
    <row r="14" spans="1:5">
      <c r="A14">
        <v>13</v>
      </c>
      <c r="B14">
        <f>調査票!$F$17</f>
        <v>0</v>
      </c>
      <c r="C14">
        <f>調査票!F94</f>
        <v>0</v>
      </c>
      <c r="D14">
        <f>調査票!I94</f>
        <v>0</v>
      </c>
      <c r="E14">
        <f>調査票!L94</f>
        <v>0</v>
      </c>
    </row>
    <row r="15" spans="1:5">
      <c r="A15">
        <v>14</v>
      </c>
      <c r="B15">
        <f>調査票!$F$17</f>
        <v>0</v>
      </c>
      <c r="C15">
        <f>調査票!F95</f>
        <v>0</v>
      </c>
      <c r="D15">
        <f>調査票!I95</f>
        <v>0</v>
      </c>
      <c r="E15">
        <f>調査票!L95</f>
        <v>0</v>
      </c>
    </row>
    <row r="16" spans="1:5">
      <c r="A16">
        <v>15</v>
      </c>
      <c r="B16">
        <f>調査票!$F$17</f>
        <v>0</v>
      </c>
      <c r="C16">
        <f>調査票!F96</f>
        <v>0</v>
      </c>
      <c r="D16">
        <f>調査票!I96</f>
        <v>0</v>
      </c>
      <c r="E16">
        <f>調査票!L96</f>
        <v>0</v>
      </c>
    </row>
    <row r="17" spans="1:5">
      <c r="A17">
        <v>16</v>
      </c>
      <c r="B17">
        <f>調査票!$F$17</f>
        <v>0</v>
      </c>
      <c r="C17">
        <f>調査票!F100</f>
        <v>0</v>
      </c>
      <c r="D17">
        <f>調査票!I100</f>
        <v>0</v>
      </c>
      <c r="E17">
        <f>調査票!L100</f>
        <v>0</v>
      </c>
    </row>
    <row r="18" spans="1:5">
      <c r="A18">
        <v>17</v>
      </c>
      <c r="B18">
        <f>調査票!$F$17</f>
        <v>0</v>
      </c>
      <c r="C18">
        <f>調査票!F101</f>
        <v>0</v>
      </c>
      <c r="D18">
        <f>調査票!I101</f>
        <v>0</v>
      </c>
      <c r="E18">
        <f>調査票!L101</f>
        <v>0</v>
      </c>
    </row>
    <row r="19" spans="1:5">
      <c r="A19">
        <v>18</v>
      </c>
      <c r="B19">
        <f>調査票!$F$17</f>
        <v>0</v>
      </c>
      <c r="C19">
        <f>調査票!F102</f>
        <v>0</v>
      </c>
      <c r="D19">
        <f>調査票!I102</f>
        <v>0</v>
      </c>
      <c r="E19">
        <f>調査票!L102</f>
        <v>0</v>
      </c>
    </row>
    <row r="20" spans="1:5">
      <c r="A20">
        <v>19</v>
      </c>
      <c r="B20">
        <f>調査票!$F$17</f>
        <v>0</v>
      </c>
      <c r="C20">
        <f>調査票!F103</f>
        <v>0</v>
      </c>
      <c r="D20">
        <f>調査票!I103</f>
        <v>0</v>
      </c>
      <c r="E20">
        <f>調査票!L103</f>
        <v>0</v>
      </c>
    </row>
    <row r="21" spans="1:5">
      <c r="A21">
        <v>20</v>
      </c>
      <c r="B21">
        <f>調査票!$F$17</f>
        <v>0</v>
      </c>
      <c r="C21">
        <f>調査票!F104</f>
        <v>0</v>
      </c>
      <c r="D21">
        <f>調査票!I104</f>
        <v>0</v>
      </c>
      <c r="E21">
        <f>調査票!L104</f>
        <v>0</v>
      </c>
    </row>
    <row r="22" spans="1:5">
      <c r="A22">
        <v>21</v>
      </c>
      <c r="B22">
        <f>調査票!$F$17</f>
        <v>0</v>
      </c>
      <c r="C22">
        <f>調査票!F105</f>
        <v>0</v>
      </c>
      <c r="D22">
        <f>調査票!I105</f>
        <v>0</v>
      </c>
      <c r="E22">
        <f>調査票!L105</f>
        <v>0</v>
      </c>
    </row>
    <row r="23" spans="1:5">
      <c r="A23">
        <v>22</v>
      </c>
      <c r="B23">
        <f>調査票!$F$17</f>
        <v>0</v>
      </c>
      <c r="C23">
        <f>調査票!F106</f>
        <v>0</v>
      </c>
      <c r="D23">
        <f>調査票!I106</f>
        <v>0</v>
      </c>
      <c r="E23">
        <f>調査票!L106</f>
        <v>0</v>
      </c>
    </row>
    <row r="24" spans="1:5">
      <c r="A24">
        <v>23</v>
      </c>
      <c r="B24">
        <f>調査票!$F$17</f>
        <v>0</v>
      </c>
      <c r="C24">
        <f>調査票!F107</f>
        <v>0</v>
      </c>
      <c r="D24">
        <f>調査票!I107</f>
        <v>0</v>
      </c>
      <c r="E24">
        <f>調査票!L107</f>
        <v>0</v>
      </c>
    </row>
    <row r="25" spans="1:5">
      <c r="A25">
        <v>24</v>
      </c>
      <c r="B25">
        <f>調査票!$F$17</f>
        <v>0</v>
      </c>
      <c r="C25">
        <f>調査票!F108</f>
        <v>0</v>
      </c>
      <c r="D25">
        <f>調査票!I108</f>
        <v>0</v>
      </c>
      <c r="E25">
        <f>調査票!L108</f>
        <v>0</v>
      </c>
    </row>
    <row r="26" spans="1:5">
      <c r="A26">
        <v>25</v>
      </c>
      <c r="B26">
        <f>調査票!$F$17</f>
        <v>0</v>
      </c>
      <c r="C26">
        <f>調査票!F109</f>
        <v>0</v>
      </c>
      <c r="D26">
        <f>調査票!I109</f>
        <v>0</v>
      </c>
      <c r="E26">
        <f>調査票!L109</f>
        <v>0</v>
      </c>
    </row>
    <row r="27" spans="1:5">
      <c r="A27">
        <v>26</v>
      </c>
      <c r="B27">
        <f>調査票!$F$17</f>
        <v>0</v>
      </c>
      <c r="C27">
        <f>調査票!F110</f>
        <v>0</v>
      </c>
      <c r="D27">
        <f>調査票!I110</f>
        <v>0</v>
      </c>
      <c r="E27">
        <f>調査票!L110</f>
        <v>0</v>
      </c>
    </row>
    <row r="28" spans="1:5">
      <c r="A28">
        <v>27</v>
      </c>
      <c r="B28">
        <f>調査票!$F$17</f>
        <v>0</v>
      </c>
      <c r="C28">
        <f>調査票!F111</f>
        <v>0</v>
      </c>
      <c r="D28">
        <f>調査票!I111</f>
        <v>0</v>
      </c>
      <c r="E28">
        <f>調査票!L111</f>
        <v>0</v>
      </c>
    </row>
    <row r="29" spans="1:5">
      <c r="A29">
        <v>28</v>
      </c>
      <c r="B29">
        <f>調査票!$F$17</f>
        <v>0</v>
      </c>
      <c r="C29">
        <f>調査票!F112</f>
        <v>0</v>
      </c>
      <c r="D29">
        <f>調査票!I112</f>
        <v>0</v>
      </c>
      <c r="E29">
        <f>調査票!L112</f>
        <v>0</v>
      </c>
    </row>
    <row r="30" spans="1:5">
      <c r="A30">
        <v>29</v>
      </c>
      <c r="B30">
        <f>調査票!$F$17</f>
        <v>0</v>
      </c>
      <c r="C30">
        <f>調査票!F113</f>
        <v>0</v>
      </c>
      <c r="D30">
        <f>調査票!I113</f>
        <v>0</v>
      </c>
      <c r="E30">
        <f>調査票!L113</f>
        <v>0</v>
      </c>
    </row>
    <row r="31" spans="1:5">
      <c r="A31">
        <v>30</v>
      </c>
      <c r="B31">
        <f>調査票!$F$17</f>
        <v>0</v>
      </c>
      <c r="C31">
        <f>調査票!F114</f>
        <v>0</v>
      </c>
      <c r="D31">
        <f>調査票!I114</f>
        <v>0</v>
      </c>
      <c r="E31">
        <f>調査票!L114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CA3AE-FB01-4606-85E9-3026E262582C}">
  <sheetPr codeName="Sheet2"/>
  <dimension ref="A1:F17"/>
  <sheetViews>
    <sheetView workbookViewId="0">
      <selection activeCell="A3" sqref="A3"/>
    </sheetView>
  </sheetViews>
  <sheetFormatPr defaultRowHeight="18.75"/>
  <cols>
    <col min="1" max="1" width="44.25" bestFit="1" customWidth="1"/>
    <col min="2" max="2" width="15.125" bestFit="1" customWidth="1"/>
    <col min="3" max="3" width="17.25" bestFit="1" customWidth="1"/>
    <col min="4" max="4" width="42.125" bestFit="1" customWidth="1"/>
    <col min="5" max="6" width="15.125" bestFit="1" customWidth="1"/>
    <col min="7" max="7" width="13" bestFit="1" customWidth="1"/>
  </cols>
  <sheetData>
    <row r="1" spans="1:6">
      <c r="A1" t="s">
        <v>288</v>
      </c>
      <c r="B1" t="s">
        <v>76</v>
      </c>
      <c r="D1" t="s">
        <v>105</v>
      </c>
      <c r="F1" t="s">
        <v>258</v>
      </c>
    </row>
    <row r="2" spans="1:6">
      <c r="A2" t="s">
        <v>289</v>
      </c>
      <c r="B2" t="s">
        <v>77</v>
      </c>
      <c r="C2" t="s">
        <v>110</v>
      </c>
      <c r="D2" t="s">
        <v>106</v>
      </c>
      <c r="F2" t="s">
        <v>259</v>
      </c>
    </row>
    <row r="3" spans="1:6">
      <c r="A3" t="s">
        <v>15</v>
      </c>
      <c r="B3" t="s">
        <v>78</v>
      </c>
      <c r="C3" t="s">
        <v>111</v>
      </c>
      <c r="D3" t="s">
        <v>107</v>
      </c>
      <c r="F3" t="s">
        <v>260</v>
      </c>
    </row>
    <row r="4" spans="1:6">
      <c r="A4" t="s">
        <v>16</v>
      </c>
      <c r="B4" t="s">
        <v>79</v>
      </c>
      <c r="C4" t="s">
        <v>112</v>
      </c>
      <c r="D4" t="s">
        <v>134</v>
      </c>
      <c r="F4" t="s">
        <v>261</v>
      </c>
    </row>
    <row r="5" spans="1:6">
      <c r="A5" t="s">
        <v>17</v>
      </c>
      <c r="B5" t="s">
        <v>80</v>
      </c>
      <c r="C5" t="s">
        <v>113</v>
      </c>
      <c r="D5" t="s">
        <v>108</v>
      </c>
    </row>
    <row r="6" spans="1:6">
      <c r="A6" t="s">
        <v>18</v>
      </c>
      <c r="B6" t="s">
        <v>81</v>
      </c>
      <c r="C6" t="s">
        <v>114</v>
      </c>
      <c r="D6" t="s">
        <v>109</v>
      </c>
    </row>
    <row r="7" spans="1:6">
      <c r="A7" t="s">
        <v>19</v>
      </c>
      <c r="B7" t="s">
        <v>82</v>
      </c>
    </row>
    <row r="8" spans="1:6">
      <c r="A8" t="s">
        <v>20</v>
      </c>
      <c r="B8" t="s">
        <v>83</v>
      </c>
    </row>
    <row r="9" spans="1:6">
      <c r="A9" t="s">
        <v>21</v>
      </c>
      <c r="B9" t="s">
        <v>84</v>
      </c>
    </row>
    <row r="10" spans="1:6">
      <c r="A10" t="s">
        <v>22</v>
      </c>
    </row>
    <row r="11" spans="1:6">
      <c r="A11" t="s">
        <v>23</v>
      </c>
    </row>
    <row r="12" spans="1:6">
      <c r="A12" t="s">
        <v>24</v>
      </c>
    </row>
    <row r="13" spans="1:6">
      <c r="A13" t="s">
        <v>25</v>
      </c>
    </row>
    <row r="14" spans="1:6">
      <c r="A14" t="s">
        <v>26</v>
      </c>
    </row>
    <row r="15" spans="1:6">
      <c r="A15" t="s">
        <v>27</v>
      </c>
    </row>
    <row r="16" spans="1:6">
      <c r="A16" t="s">
        <v>28</v>
      </c>
    </row>
    <row r="17" spans="1:1">
      <c r="A17" t="s">
        <v>29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調査票</vt:lpstr>
      <vt:lpstr>集計元</vt:lpstr>
      <vt:lpstr>集計シート</vt:lpstr>
      <vt:lpstr>採用者集計元</vt:lpstr>
      <vt:lpstr>離職者集計元</vt:lpstr>
      <vt:lpstr>プルダウン</vt:lpstr>
      <vt:lpstr>調査票!Print_Area</vt:lpstr>
      <vt:lpstr>テスト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青井　真李</dc:creator>
  <cp:lastModifiedBy>横須賀市</cp:lastModifiedBy>
  <cp:lastPrinted>2024-11-21T01:28:56Z</cp:lastPrinted>
  <dcterms:created xsi:type="dcterms:W3CDTF">2015-06-05T18:19:34Z</dcterms:created>
  <dcterms:modified xsi:type="dcterms:W3CDTF">2024-11-28T04:38:45Z</dcterms:modified>
</cp:coreProperties>
</file>