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640" activeTab="0"/>
  </bookViews>
  <sheets>
    <sheet name="市内全域" sheetId="1" r:id="rId1"/>
    <sheet name="市内全域詳細" sheetId="2" r:id="rId2"/>
    <sheet name="横須賀警察署管内" sheetId="3" r:id="rId3"/>
    <sheet name="浦賀警察署管内" sheetId="4" r:id="rId4"/>
    <sheet name="田浦警察署管内" sheetId="5" r:id="rId5"/>
  </sheets>
  <definedNames>
    <definedName name="_xlnm.Print_Area" localSheetId="2">'横須賀警察署管内'!$A$1:$S$93</definedName>
    <definedName name="_xlnm.Print_Area" localSheetId="0">'市内全域'!#REF!</definedName>
  </definedNames>
  <calcPr fullCalcOnLoad="1"/>
</workbook>
</file>

<file path=xl/comments4.xml><?xml version="1.0" encoding="utf-8"?>
<comments xmlns="http://schemas.openxmlformats.org/spreadsheetml/2006/main">
  <authors>
    <author>作成者</author>
  </authors>
  <commentList>
    <comment ref="B54" authorId="0">
      <text>
        <r>
          <rPr>
            <b/>
            <sz val="9"/>
            <rFont val="ＭＳ Ｐゴシック"/>
            <family val="3"/>
          </rPr>
          <t xml:space="preserve">作成者:
</t>
        </r>
      </text>
    </comment>
  </commentList>
</comments>
</file>

<file path=xl/sharedStrings.xml><?xml version="1.0" encoding="utf-8"?>
<sst xmlns="http://schemas.openxmlformats.org/spreadsheetml/2006/main" count="493" uniqueCount="211">
  <si>
    <t>本庁管内</t>
  </si>
  <si>
    <t>坂本町</t>
  </si>
  <si>
    <t>汐入町</t>
  </si>
  <si>
    <t>本町</t>
  </si>
  <si>
    <t>稲岡町</t>
  </si>
  <si>
    <t>楠ヶ浦町</t>
  </si>
  <si>
    <t>泊町</t>
  </si>
  <si>
    <t>猿島</t>
  </si>
  <si>
    <t>新港町</t>
  </si>
  <si>
    <t>小川町</t>
  </si>
  <si>
    <t>大滝町</t>
  </si>
  <si>
    <t>緑が丘</t>
  </si>
  <si>
    <t>若松町</t>
  </si>
  <si>
    <t>日の出町</t>
  </si>
  <si>
    <t>米が浜通</t>
  </si>
  <si>
    <t>平成町</t>
  </si>
  <si>
    <t>安浦町</t>
  </si>
  <si>
    <t>三春町</t>
  </si>
  <si>
    <t>富士見町</t>
  </si>
  <si>
    <t>田戸台</t>
  </si>
  <si>
    <t>深田台</t>
  </si>
  <si>
    <t>上町</t>
  </si>
  <si>
    <t>不入斗町</t>
  </si>
  <si>
    <t>鶴が丘</t>
  </si>
  <si>
    <t>平和台</t>
  </si>
  <si>
    <t>汐見台</t>
  </si>
  <si>
    <t>望洋台</t>
  </si>
  <si>
    <t>佐野町</t>
  </si>
  <si>
    <t>安針台</t>
  </si>
  <si>
    <t>吉倉町</t>
  </si>
  <si>
    <t>西逸見町</t>
  </si>
  <si>
    <t>山中町</t>
  </si>
  <si>
    <t>東逸見町</t>
  </si>
  <si>
    <t>逸見が丘</t>
  </si>
  <si>
    <t>衣笠栄町</t>
  </si>
  <si>
    <t>金谷</t>
  </si>
  <si>
    <t>池上</t>
  </si>
  <si>
    <t>阿部倉</t>
  </si>
  <si>
    <t>平作</t>
  </si>
  <si>
    <t>小矢部</t>
  </si>
  <si>
    <t>衣笠町</t>
  </si>
  <si>
    <t>大矢部</t>
  </si>
  <si>
    <t>森崎</t>
  </si>
  <si>
    <t>馬堀海岸</t>
  </si>
  <si>
    <t>走水</t>
  </si>
  <si>
    <t>桜が丘</t>
  </si>
  <si>
    <t>吉井</t>
  </si>
  <si>
    <t>浦賀</t>
  </si>
  <si>
    <t>浦上台</t>
  </si>
  <si>
    <t>二葉</t>
  </si>
  <si>
    <t>小原台</t>
  </si>
  <si>
    <t>鴨居</t>
  </si>
  <si>
    <t>東浦賀</t>
  </si>
  <si>
    <t>浦賀丘</t>
  </si>
  <si>
    <t>西浦賀</t>
  </si>
  <si>
    <t>光風台</t>
  </si>
  <si>
    <t>南浦賀</t>
  </si>
  <si>
    <t>長瀬</t>
  </si>
  <si>
    <t>久比里</t>
  </si>
  <si>
    <t>若宮台</t>
  </si>
  <si>
    <t>舟倉</t>
  </si>
  <si>
    <t>内川</t>
  </si>
  <si>
    <t>内川新田</t>
  </si>
  <si>
    <t>佐原</t>
  </si>
  <si>
    <t>岩戸</t>
  </si>
  <si>
    <t>久村</t>
  </si>
  <si>
    <t>久里浜</t>
  </si>
  <si>
    <t>神明町</t>
  </si>
  <si>
    <t>ハイランド</t>
  </si>
  <si>
    <t>北下浦行政センター</t>
  </si>
  <si>
    <t>野比</t>
  </si>
  <si>
    <t>粟田</t>
  </si>
  <si>
    <t>光の丘</t>
  </si>
  <si>
    <t>長沢</t>
  </si>
  <si>
    <t>グリーンハイツ</t>
  </si>
  <si>
    <t>津久井</t>
  </si>
  <si>
    <t>御幸浜</t>
  </si>
  <si>
    <t>須軽谷</t>
  </si>
  <si>
    <t>武</t>
  </si>
  <si>
    <t>山科台</t>
  </si>
  <si>
    <t>太田和</t>
  </si>
  <si>
    <t>荻野</t>
  </si>
  <si>
    <t>長坂</t>
  </si>
  <si>
    <t>佐島</t>
  </si>
  <si>
    <t>芦名</t>
  </si>
  <si>
    <t>秋谷</t>
  </si>
  <si>
    <t>子安</t>
  </si>
  <si>
    <t>湘南国際村</t>
  </si>
  <si>
    <t>佐島の丘</t>
  </si>
  <si>
    <t>その他</t>
  </si>
  <si>
    <t>空き巣</t>
  </si>
  <si>
    <t>忍込み</t>
  </si>
  <si>
    <t>車上ねらい</t>
  </si>
  <si>
    <t>部品ねらい</t>
  </si>
  <si>
    <t>ひったくり</t>
  </si>
  <si>
    <t>合計</t>
  </si>
  <si>
    <t>窃盗犯</t>
  </si>
  <si>
    <t>小計</t>
  </si>
  <si>
    <t>侵入盗</t>
  </si>
  <si>
    <t>自転車</t>
  </si>
  <si>
    <t>オートバイ</t>
  </si>
  <si>
    <t>自動車</t>
  </si>
  <si>
    <t>非侵入窃盗</t>
  </si>
  <si>
    <t xml:space="preserve"> </t>
  </si>
  <si>
    <t>公郷町</t>
  </si>
  <si>
    <t>長井</t>
  </si>
  <si>
    <t>林</t>
  </si>
  <si>
    <t>大津行政センター</t>
  </si>
  <si>
    <t>根岸町</t>
  </si>
  <si>
    <t>大津町</t>
  </si>
  <si>
    <t>池田町</t>
  </si>
  <si>
    <t>馬堀町</t>
  </si>
  <si>
    <t>久里浜台</t>
  </si>
  <si>
    <t>追浜本町</t>
  </si>
  <si>
    <t>夏島町</t>
  </si>
  <si>
    <t>追浜町</t>
  </si>
  <si>
    <t>追浜東町</t>
  </si>
  <si>
    <t>追浜南町</t>
  </si>
  <si>
    <t>鷹取</t>
  </si>
  <si>
    <t>湘南鷹取</t>
  </si>
  <si>
    <t>浜見台</t>
  </si>
  <si>
    <t>浦郷町</t>
  </si>
  <si>
    <t>船越町</t>
  </si>
  <si>
    <t>港が丘</t>
  </si>
  <si>
    <t>田浦港町</t>
  </si>
  <si>
    <t>田浦町</t>
  </si>
  <si>
    <t>長浦町</t>
  </si>
  <si>
    <t>田浦大作町</t>
  </si>
  <si>
    <t>田浦泉町</t>
  </si>
  <si>
    <t>箱崎町</t>
  </si>
  <si>
    <t>田浦警察署管内</t>
  </si>
  <si>
    <t>浦賀警察署管内</t>
  </si>
  <si>
    <t>横須賀警察署管内</t>
  </si>
  <si>
    <t>窃盗犯以外</t>
  </si>
  <si>
    <t>刑法犯認知件数</t>
  </si>
  <si>
    <t>出店荒等</t>
  </si>
  <si>
    <t>田浦警察署管内合計</t>
  </si>
  <si>
    <t>田浦行政センター管内</t>
  </si>
  <si>
    <t>追浜行政センター管内</t>
  </si>
  <si>
    <t>逸見行政センター管内</t>
  </si>
  <si>
    <t>衣笠行政センター管内</t>
  </si>
  <si>
    <t>西行政センター管内</t>
  </si>
  <si>
    <t>横須賀警察署管内合計</t>
  </si>
  <si>
    <t>　 　　　　　罪種
　町名</t>
  </si>
  <si>
    <t>浦賀行政センター管内</t>
  </si>
  <si>
    <t>久里浜行政センター管内</t>
  </si>
  <si>
    <t>市内合計</t>
  </si>
  <si>
    <t>市内合計</t>
  </si>
  <si>
    <t>浦賀警察署管内合計</t>
  </si>
  <si>
    <t>窃盗犯総数</t>
  </si>
  <si>
    <t>侵入盗犯</t>
  </si>
  <si>
    <t>乗り物盗</t>
  </si>
  <si>
    <t>強盗</t>
  </si>
  <si>
    <t>放火</t>
  </si>
  <si>
    <t>暴行</t>
  </si>
  <si>
    <t>傷害</t>
  </si>
  <si>
    <t>恐喝</t>
  </si>
  <si>
    <t>詐欺</t>
  </si>
  <si>
    <t>器物損壊</t>
  </si>
  <si>
    <t>住居侵入</t>
  </si>
  <si>
    <t>居空き</t>
  </si>
  <si>
    <t>事務所荒し</t>
  </si>
  <si>
    <t>出店荒し</t>
  </si>
  <si>
    <t>自動車盗</t>
  </si>
  <si>
    <t>オートバイ盗</t>
  </si>
  <si>
    <t>自転車盗</t>
  </si>
  <si>
    <t>万引き</t>
  </si>
  <si>
    <t>すり</t>
  </si>
  <si>
    <t>強　　制
わいせつ</t>
  </si>
  <si>
    <t>自販機
ねらい</t>
  </si>
  <si>
    <t>刑法犯認知件数総計</t>
  </si>
  <si>
    <t>その他の
刑法犯</t>
  </si>
  <si>
    <t>凶 悪 犯</t>
  </si>
  <si>
    <t>粗 暴 犯</t>
  </si>
  <si>
    <t>知 能 犯</t>
  </si>
  <si>
    <t>風 俗 犯</t>
  </si>
  <si>
    <t>罪　種　別　件　数</t>
  </si>
  <si>
    <t>窃　盗　犯</t>
  </si>
  <si>
    <t>暫定値</t>
  </si>
  <si>
    <t>県警ホームページ引用</t>
  </si>
  <si>
    <t>振り込め詐欺</t>
  </si>
  <si>
    <t>　</t>
  </si>
  <si>
    <t>侵　　　　入　　　　盗</t>
  </si>
  <si>
    <t>非　　侵　　入　　窃　　盗</t>
  </si>
  <si>
    <t>横須賀警察署</t>
  </si>
  <si>
    <t>浦賀警察署</t>
  </si>
  <si>
    <t>田浦警察署</t>
  </si>
  <si>
    <t>振り込め詐欺は、窃盗犯以外に含まれています。</t>
  </si>
  <si>
    <t>平成26年1月</t>
  </si>
  <si>
    <t>1月～2月</t>
  </si>
  <si>
    <t xml:space="preserve"> </t>
  </si>
  <si>
    <t xml:space="preserve"> </t>
  </si>
  <si>
    <t>1月～3月</t>
  </si>
  <si>
    <t>1月～4月</t>
  </si>
  <si>
    <t>1月～5月</t>
  </si>
  <si>
    <t>1月～6月</t>
  </si>
  <si>
    <t>1月～7月</t>
  </si>
  <si>
    <t>1月～8月</t>
  </si>
  <si>
    <t>1月～9月</t>
  </si>
  <si>
    <t>1月～10月</t>
  </si>
  <si>
    <t>1月～11月</t>
  </si>
  <si>
    <t>1月～12月</t>
  </si>
  <si>
    <t xml:space="preserve"> </t>
  </si>
  <si>
    <t xml:space="preserve"> </t>
  </si>
  <si>
    <t>暫定値のため数値の変更がある場合があります。</t>
  </si>
  <si>
    <t xml:space="preserve"> </t>
  </si>
  <si>
    <t xml:space="preserve"> </t>
  </si>
  <si>
    <t>平成２６年１２月末</t>
  </si>
  <si>
    <t>平成26年１２月末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</si>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</sst>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▲ &quot;#,##0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11"/>
      <color indexed="8"/>
      <name val="ＭＳ Ｐゴシック"/>
      <family val="3"/>
    </font>
    <font>
      <sz val="20"/>
      <color indexed="8"/>
      <name val="ＭＳ Ｐゴシック"/>
      <family val="3"/>
    </font>
    <font>
      <sz val="9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Calibri"/>
      <family val="3"/>
    </font>
    <font>
      <sz val="9"/>
      <color theme="1"/>
      <name val="Calibri"/>
      <family val="3"/>
    </font>
    <font>
      <sz val="8.5"/>
      <color theme="1"/>
      <name val="Calibri"/>
      <family val="3"/>
    </font>
    <font>
      <b/>
      <sz val="9"/>
      <color theme="1"/>
      <name val="Calibri"/>
      <family val="3"/>
    </font>
    <font>
      <b/>
      <sz val="12"/>
      <color theme="1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9" tint="0.5999600291252136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/>
      <right style="hair"/>
      <top style="hair"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hair"/>
      <right/>
      <top/>
      <bottom style="hair"/>
    </border>
    <border>
      <left style="hair"/>
      <right/>
      <top style="thin"/>
      <bottom style="thin"/>
    </border>
    <border>
      <left style="thin"/>
      <right style="hair"/>
      <top/>
      <bottom style="hair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hair"/>
      <right/>
      <top style="thin"/>
      <bottom style="hair"/>
    </border>
    <border>
      <left style="thin"/>
      <right style="thin"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thin"/>
      <right/>
      <top style="thin"/>
      <bottom style="thin"/>
    </border>
    <border>
      <left/>
      <right style="hair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hair"/>
      <right style="thin"/>
      <top style="thin"/>
      <bottom style="thin"/>
    </border>
    <border>
      <left/>
      <right/>
      <top style="thin"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medium"/>
      <top style="thin"/>
      <bottom style="thin"/>
    </border>
    <border>
      <left style="hair"/>
      <right style="thin"/>
      <top/>
      <bottom style="thin"/>
    </border>
    <border>
      <left/>
      <right style="hair"/>
      <top/>
      <bottom style="thin"/>
    </border>
    <border>
      <left style="thin"/>
      <right style="thin"/>
      <top/>
      <bottom style="thin"/>
    </border>
    <border>
      <left style="thin"/>
      <right style="hair"/>
      <top/>
      <bottom style="thin"/>
    </border>
    <border>
      <left style="hair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/>
      <right/>
      <top style="thin"/>
      <bottom/>
    </border>
    <border>
      <left style="medium"/>
      <right/>
      <top style="thin"/>
      <bottom style="medium"/>
    </border>
    <border diagonalDown="1">
      <left style="medium"/>
      <right style="hair"/>
      <top style="medium"/>
      <bottom style="thin"/>
      <diagonal style="thin"/>
    </border>
    <border diagonalDown="1">
      <left style="hair"/>
      <right style="thin"/>
      <top style="medium"/>
      <bottom style="thin"/>
      <diagonal style="thin"/>
    </border>
    <border diagonalDown="1">
      <left style="medium"/>
      <right style="hair"/>
      <top style="thin"/>
      <bottom style="thin"/>
      <diagonal style="thin"/>
    </border>
    <border diagonalDown="1">
      <left style="hair"/>
      <right style="thin"/>
      <top style="thin"/>
      <bottom style="thin"/>
      <diagonal style="thin"/>
    </border>
    <border>
      <left style="thin"/>
      <right style="thin"/>
      <top style="medium"/>
      <bottom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 style="thin"/>
      <top style="thin"/>
      <bottom/>
    </border>
    <border diagonalDown="1">
      <left style="medium"/>
      <right style="thin"/>
      <top style="medium"/>
      <bottom/>
      <diagonal style="thin"/>
    </border>
    <border diagonalDown="1">
      <left style="medium"/>
      <right style="thin"/>
      <top/>
      <bottom/>
      <diagonal style="thin"/>
    </border>
    <border diagonalDown="1">
      <left style="medium"/>
      <right style="thin"/>
      <top/>
      <bottom style="thin"/>
      <diagonal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hair"/>
    </border>
    <border>
      <left/>
      <right style="medium"/>
      <top style="thin"/>
      <bottom style="hair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 diagonalDown="1">
      <left style="thin"/>
      <right style="hair"/>
      <top style="thin"/>
      <bottom style="thin"/>
      <diagonal style="thin"/>
    </border>
    <border>
      <left style="thin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8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 textRotation="255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 textRotation="255" shrinkToFit="1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29" xfId="0" applyBorder="1" applyAlignment="1">
      <alignment vertical="center" textRotation="255" shrinkToFit="1"/>
    </xf>
    <xf numFmtId="0" fontId="0" fillId="0" borderId="30" xfId="0" applyBorder="1" applyAlignment="1">
      <alignment vertical="center" textRotation="255" shrinkToFit="1"/>
    </xf>
    <xf numFmtId="0" fontId="0" fillId="0" borderId="31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textRotation="255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distributed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1" xfId="0" applyBorder="1" applyAlignment="1">
      <alignment vertical="distributed" textRotation="255"/>
    </xf>
    <xf numFmtId="0" fontId="0" fillId="0" borderId="21" xfId="0" applyBorder="1" applyAlignment="1">
      <alignment vertical="distributed" textRotation="255" shrinkToFit="1"/>
    </xf>
    <xf numFmtId="0" fontId="0" fillId="0" borderId="37" xfId="0" applyBorder="1" applyAlignment="1">
      <alignment vertical="distributed" textRotation="255"/>
    </xf>
    <xf numFmtId="0" fontId="0" fillId="0" borderId="29" xfId="0" applyBorder="1" applyAlignment="1">
      <alignment vertical="distributed" textRotation="255" shrinkToFit="1"/>
    </xf>
    <xf numFmtId="0" fontId="0" fillId="0" borderId="23" xfId="0" applyBorder="1" applyAlignment="1">
      <alignment vertical="distributed" textRotation="255" shrinkToFit="1"/>
    </xf>
    <xf numFmtId="0" fontId="0" fillId="0" borderId="29" xfId="0" applyBorder="1" applyAlignment="1">
      <alignment vertical="distributed" textRotation="255"/>
    </xf>
    <xf numFmtId="0" fontId="36" fillId="0" borderId="21" xfId="0" applyFont="1" applyBorder="1" applyAlignment="1">
      <alignment vertical="center"/>
    </xf>
    <xf numFmtId="0" fontId="36" fillId="0" borderId="30" xfId="0" applyFont="1" applyBorder="1" applyAlignment="1">
      <alignment vertical="center"/>
    </xf>
    <xf numFmtId="0" fontId="36" fillId="0" borderId="29" xfId="0" applyFont="1" applyBorder="1" applyAlignment="1">
      <alignment vertical="center"/>
    </xf>
    <xf numFmtId="0" fontId="36" fillId="0" borderId="38" xfId="0" applyFont="1" applyBorder="1" applyAlignment="1">
      <alignment vertical="center"/>
    </xf>
    <xf numFmtId="0" fontId="36" fillId="0" borderId="23" xfId="0" applyFont="1" applyBorder="1" applyAlignment="1">
      <alignment vertical="center"/>
    </xf>
    <xf numFmtId="0" fontId="36" fillId="0" borderId="21" xfId="0" applyFont="1" applyBorder="1" applyAlignment="1">
      <alignment vertical="center"/>
    </xf>
    <xf numFmtId="0" fontId="36" fillId="0" borderId="38" xfId="0" applyFont="1" applyBorder="1" applyAlignment="1">
      <alignment vertical="center"/>
    </xf>
    <xf numFmtId="0" fontId="36" fillId="0" borderId="29" xfId="0" applyFont="1" applyBorder="1" applyAlignment="1">
      <alignment vertical="center"/>
    </xf>
    <xf numFmtId="0" fontId="36" fillId="0" borderId="23" xfId="0" applyFont="1" applyBorder="1" applyAlignment="1">
      <alignment vertical="center"/>
    </xf>
    <xf numFmtId="0" fontId="36" fillId="0" borderId="37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41" fillId="0" borderId="0" xfId="0" applyFont="1" applyAlignment="1">
      <alignment horizontal="distributed" vertical="center"/>
    </xf>
    <xf numFmtId="0" fontId="36" fillId="0" borderId="0" xfId="0" applyFont="1" applyBorder="1" applyAlignment="1">
      <alignment vertical="center" shrinkToFit="1"/>
    </xf>
    <xf numFmtId="0" fontId="36" fillId="0" borderId="0" xfId="0" applyFont="1" applyBorder="1" applyAlignment="1">
      <alignment vertical="center"/>
    </xf>
    <xf numFmtId="0" fontId="0" fillId="0" borderId="39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41" fillId="0" borderId="42" xfId="0" applyFont="1" applyBorder="1" applyAlignment="1">
      <alignment vertical="justify"/>
    </xf>
    <xf numFmtId="0" fontId="0" fillId="0" borderId="0" xfId="0" applyAlignment="1">
      <alignment vertical="center" textRotation="255"/>
    </xf>
    <xf numFmtId="0" fontId="0" fillId="0" borderId="0" xfId="0" applyBorder="1" applyAlignment="1">
      <alignment vertical="center" textRotation="255" shrinkToFit="1"/>
    </xf>
    <xf numFmtId="0" fontId="0" fillId="0" borderId="0" xfId="0" applyBorder="1" applyAlignment="1">
      <alignment vertical="distributed" textRotation="255"/>
    </xf>
    <xf numFmtId="0" fontId="0" fillId="0" borderId="30" xfId="0" applyBorder="1" applyAlignment="1">
      <alignment vertical="distributed" textRotation="255"/>
    </xf>
    <xf numFmtId="0" fontId="0" fillId="0" borderId="43" xfId="0" applyBorder="1" applyAlignment="1">
      <alignment vertical="distributed" textRotation="255"/>
    </xf>
    <xf numFmtId="0" fontId="0" fillId="0" borderId="30" xfId="0" applyBorder="1" applyAlignment="1">
      <alignment vertical="distributed" textRotation="255" shrinkToFit="1"/>
    </xf>
    <xf numFmtId="0" fontId="0" fillId="0" borderId="43" xfId="0" applyBorder="1" applyAlignment="1">
      <alignment vertical="distributed" textRotation="255" shrinkToFit="1"/>
    </xf>
    <xf numFmtId="0" fontId="0" fillId="0" borderId="37" xfId="0" applyBorder="1" applyAlignment="1">
      <alignment vertical="distributed" textRotation="255" shrinkToFit="1"/>
    </xf>
    <xf numFmtId="0" fontId="0" fillId="0" borderId="44" xfId="0" applyBorder="1" applyAlignment="1">
      <alignment vertical="distributed" textRotation="255" shrinkToFit="1"/>
    </xf>
    <xf numFmtId="0" fontId="42" fillId="0" borderId="45" xfId="0" applyFont="1" applyBorder="1" applyAlignment="1">
      <alignment horizontal="distributed" vertical="distributed" textRotation="255"/>
    </xf>
    <xf numFmtId="0" fontId="42" fillId="0" borderId="46" xfId="0" applyFont="1" applyBorder="1" applyAlignment="1">
      <alignment horizontal="distributed" vertical="distributed" textRotation="255"/>
    </xf>
    <xf numFmtId="0" fontId="42" fillId="0" borderId="41" xfId="0" applyFont="1" applyBorder="1" applyAlignment="1">
      <alignment horizontal="distributed" vertical="distributed" textRotation="255"/>
    </xf>
    <xf numFmtId="176" fontId="42" fillId="0" borderId="29" xfId="0" applyNumberFormat="1" applyFont="1" applyBorder="1" applyAlignment="1">
      <alignment vertical="center"/>
    </xf>
    <xf numFmtId="176" fontId="42" fillId="0" borderId="43" xfId="0" applyNumberFormat="1" applyFont="1" applyBorder="1" applyAlignment="1">
      <alignment vertical="center"/>
    </xf>
    <xf numFmtId="0" fontId="42" fillId="0" borderId="47" xfId="0" applyFont="1" applyBorder="1" applyAlignment="1">
      <alignment horizontal="distributed" vertical="distributed" textRotation="255"/>
    </xf>
    <xf numFmtId="176" fontId="42" fillId="0" borderId="48" xfId="0" applyNumberFormat="1" applyFont="1" applyBorder="1" applyAlignment="1">
      <alignment vertical="center"/>
    </xf>
    <xf numFmtId="176" fontId="42" fillId="0" borderId="38" xfId="0" applyNumberFormat="1" applyFont="1" applyBorder="1" applyAlignment="1">
      <alignment vertical="center"/>
    </xf>
    <xf numFmtId="0" fontId="42" fillId="0" borderId="49" xfId="0" applyFont="1" applyBorder="1" applyAlignment="1">
      <alignment horizontal="distributed" vertical="distributed" textRotation="255"/>
    </xf>
    <xf numFmtId="176" fontId="42" fillId="0" borderId="30" xfId="0" applyNumberFormat="1" applyFont="1" applyBorder="1" applyAlignment="1">
      <alignment vertical="center"/>
    </xf>
    <xf numFmtId="176" fontId="42" fillId="0" borderId="21" xfId="0" applyNumberFormat="1" applyFont="1" applyBorder="1" applyAlignment="1">
      <alignment vertical="center"/>
    </xf>
    <xf numFmtId="0" fontId="42" fillId="0" borderId="12" xfId="0" applyFont="1" applyBorder="1" applyAlignment="1">
      <alignment horizontal="distributed" vertical="distributed" textRotation="255"/>
    </xf>
    <xf numFmtId="0" fontId="42" fillId="0" borderId="50" xfId="0" applyFont="1" applyBorder="1" applyAlignment="1">
      <alignment horizontal="distributed" vertical="distributed" textRotation="255"/>
    </xf>
    <xf numFmtId="0" fontId="43" fillId="0" borderId="46" xfId="0" applyFont="1" applyBorder="1" applyAlignment="1">
      <alignment horizontal="center" vertical="distributed" textRotation="255" wrapText="1"/>
    </xf>
    <xf numFmtId="0" fontId="43" fillId="0" borderId="50" xfId="0" applyFont="1" applyBorder="1" applyAlignment="1">
      <alignment horizontal="center" vertical="distributed" textRotation="255" wrapText="1"/>
    </xf>
    <xf numFmtId="0" fontId="43" fillId="0" borderId="46" xfId="0" applyFont="1" applyBorder="1" applyAlignment="1">
      <alignment horizontal="distributed" vertical="distributed" textRotation="255"/>
    </xf>
    <xf numFmtId="0" fontId="42" fillId="0" borderId="51" xfId="0" applyFont="1" applyBorder="1" applyAlignment="1">
      <alignment horizontal="right" vertical="center"/>
    </xf>
    <xf numFmtId="0" fontId="42" fillId="0" borderId="50" xfId="0" applyFont="1" applyBorder="1" applyAlignment="1">
      <alignment horizontal="right" vertical="center"/>
    </xf>
    <xf numFmtId="0" fontId="42" fillId="0" borderId="45" xfId="0" applyFont="1" applyBorder="1" applyAlignment="1">
      <alignment horizontal="right" vertical="center"/>
    </xf>
    <xf numFmtId="0" fontId="42" fillId="0" borderId="49" xfId="0" applyFont="1" applyBorder="1" applyAlignment="1">
      <alignment horizontal="right" vertical="center"/>
    </xf>
    <xf numFmtId="0" fontId="42" fillId="0" borderId="52" xfId="0" applyFont="1" applyBorder="1" applyAlignment="1">
      <alignment horizontal="right" vertical="center"/>
    </xf>
    <xf numFmtId="0" fontId="42" fillId="0" borderId="45" xfId="0" applyFont="1" applyBorder="1" applyAlignment="1">
      <alignment horizontal="right" vertical="center" wrapText="1"/>
    </xf>
    <xf numFmtId="0" fontId="42" fillId="0" borderId="53" xfId="0" applyFont="1" applyBorder="1" applyAlignment="1">
      <alignment horizontal="right" vertical="center"/>
    </xf>
    <xf numFmtId="0" fontId="42" fillId="0" borderId="50" xfId="0" applyFont="1" applyBorder="1" applyAlignment="1">
      <alignment horizontal="right" vertical="center" wrapText="1"/>
    </xf>
    <xf numFmtId="0" fontId="0" fillId="7" borderId="0" xfId="0" applyFill="1" applyAlignment="1">
      <alignment vertical="center"/>
    </xf>
    <xf numFmtId="0" fontId="44" fillId="33" borderId="51" xfId="0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176" fontId="42" fillId="0" borderId="21" xfId="0" applyNumberFormat="1" applyFont="1" applyFill="1" applyBorder="1" applyAlignment="1">
      <alignment vertical="center"/>
    </xf>
    <xf numFmtId="176" fontId="42" fillId="0" borderId="38" xfId="0" applyNumberFormat="1" applyFont="1" applyFill="1" applyBorder="1" applyAlignment="1">
      <alignment vertical="center"/>
    </xf>
    <xf numFmtId="176" fontId="42" fillId="0" borderId="29" xfId="0" applyNumberFormat="1" applyFont="1" applyFill="1" applyBorder="1" applyAlignment="1">
      <alignment vertical="center"/>
    </xf>
    <xf numFmtId="176" fontId="42" fillId="0" borderId="43" xfId="0" applyNumberFormat="1" applyFont="1" applyFill="1" applyBorder="1" applyAlignment="1">
      <alignment vertical="center"/>
    </xf>
    <xf numFmtId="176" fontId="42" fillId="0" borderId="30" xfId="0" applyNumberFormat="1" applyFont="1" applyFill="1" applyBorder="1" applyAlignment="1">
      <alignment vertical="center"/>
    </xf>
    <xf numFmtId="176" fontId="42" fillId="0" borderId="48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6" fillId="0" borderId="21" xfId="0" applyFont="1" applyBorder="1" applyAlignment="1">
      <alignment vertical="center"/>
    </xf>
    <xf numFmtId="0" fontId="36" fillId="0" borderId="38" xfId="0" applyFont="1" applyBorder="1" applyAlignment="1">
      <alignment vertical="center"/>
    </xf>
    <xf numFmtId="0" fontId="36" fillId="0" borderId="29" xfId="0" applyFont="1" applyBorder="1" applyAlignment="1">
      <alignment vertical="center"/>
    </xf>
    <xf numFmtId="0" fontId="36" fillId="0" borderId="23" xfId="0" applyFont="1" applyBorder="1" applyAlignment="1">
      <alignment vertical="center"/>
    </xf>
    <xf numFmtId="0" fontId="36" fillId="0" borderId="30" xfId="0" applyFont="1" applyBorder="1" applyAlignment="1">
      <alignment vertical="center"/>
    </xf>
    <xf numFmtId="0" fontId="36" fillId="33" borderId="21" xfId="0" applyFont="1" applyFill="1" applyBorder="1" applyAlignment="1">
      <alignment vertical="center" textRotation="255"/>
    </xf>
    <xf numFmtId="0" fontId="44" fillId="33" borderId="21" xfId="0" applyFont="1" applyFill="1" applyBorder="1" applyAlignment="1">
      <alignment horizontal="right" vertical="center"/>
    </xf>
    <xf numFmtId="176" fontId="44" fillId="33" borderId="21" xfId="0" applyNumberFormat="1" applyFont="1" applyFill="1" applyBorder="1" applyAlignment="1">
      <alignment vertical="center"/>
    </xf>
    <xf numFmtId="177" fontId="36" fillId="0" borderId="21" xfId="0" applyNumberFormat="1" applyFont="1" applyBorder="1" applyAlignment="1">
      <alignment vertical="center"/>
    </xf>
    <xf numFmtId="0" fontId="36" fillId="0" borderId="43" xfId="0" applyFont="1" applyBorder="1" applyAlignment="1">
      <alignment vertical="center"/>
    </xf>
    <xf numFmtId="176" fontId="42" fillId="34" borderId="21" xfId="0" applyNumberFormat="1" applyFont="1" applyFill="1" applyBorder="1" applyAlignment="1">
      <alignment vertical="center"/>
    </xf>
    <xf numFmtId="176" fontId="42" fillId="34" borderId="38" xfId="0" applyNumberFormat="1" applyFont="1" applyFill="1" applyBorder="1" applyAlignment="1">
      <alignment vertical="center"/>
    </xf>
    <xf numFmtId="176" fontId="42" fillId="34" borderId="29" xfId="0" applyNumberFormat="1" applyFont="1" applyFill="1" applyBorder="1" applyAlignment="1">
      <alignment vertical="center"/>
    </xf>
    <xf numFmtId="176" fontId="42" fillId="34" borderId="43" xfId="0" applyNumberFormat="1" applyFont="1" applyFill="1" applyBorder="1" applyAlignment="1">
      <alignment vertical="center"/>
    </xf>
    <xf numFmtId="176" fontId="42" fillId="34" borderId="30" xfId="0" applyNumberFormat="1" applyFont="1" applyFill="1" applyBorder="1" applyAlignment="1">
      <alignment vertical="center"/>
    </xf>
    <xf numFmtId="176" fontId="42" fillId="34" borderId="48" xfId="0" applyNumberFormat="1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42" fillId="34" borderId="51" xfId="0" applyFont="1" applyFill="1" applyBorder="1" applyAlignment="1">
      <alignment horizontal="right" vertical="center"/>
    </xf>
    <xf numFmtId="0" fontId="42" fillId="34" borderId="50" xfId="0" applyFont="1" applyFill="1" applyBorder="1" applyAlignment="1">
      <alignment horizontal="right" vertical="center" textRotation="255"/>
    </xf>
    <xf numFmtId="0" fontId="42" fillId="34" borderId="45" xfId="0" applyFont="1" applyFill="1" applyBorder="1" applyAlignment="1">
      <alignment horizontal="right" vertical="center" textRotation="255"/>
    </xf>
    <xf numFmtId="0" fontId="42" fillId="34" borderId="49" xfId="0" applyFont="1" applyFill="1" applyBorder="1" applyAlignment="1">
      <alignment horizontal="right" vertical="center" textRotation="255"/>
    </xf>
    <xf numFmtId="0" fontId="42" fillId="34" borderId="50" xfId="0" applyFont="1" applyFill="1" applyBorder="1" applyAlignment="1">
      <alignment horizontal="right" vertical="center"/>
    </xf>
    <xf numFmtId="0" fontId="42" fillId="34" borderId="45" xfId="0" applyFont="1" applyFill="1" applyBorder="1" applyAlignment="1">
      <alignment horizontal="right" vertical="center"/>
    </xf>
    <xf numFmtId="0" fontId="42" fillId="34" borderId="49" xfId="0" applyFont="1" applyFill="1" applyBorder="1" applyAlignment="1">
      <alignment horizontal="right" vertical="center"/>
    </xf>
    <xf numFmtId="0" fontId="42" fillId="34" borderId="50" xfId="0" applyFont="1" applyFill="1" applyBorder="1" applyAlignment="1">
      <alignment horizontal="right" vertical="center" textRotation="255" wrapText="1"/>
    </xf>
    <xf numFmtId="0" fontId="42" fillId="34" borderId="52" xfId="0" applyFont="1" applyFill="1" applyBorder="1" applyAlignment="1">
      <alignment horizontal="right" vertical="center"/>
    </xf>
    <xf numFmtId="0" fontId="42" fillId="34" borderId="45" xfId="0" applyFont="1" applyFill="1" applyBorder="1" applyAlignment="1">
      <alignment horizontal="right" vertical="center" wrapText="1"/>
    </xf>
    <xf numFmtId="0" fontId="42" fillId="34" borderId="53" xfId="0" applyFont="1" applyFill="1" applyBorder="1" applyAlignment="1">
      <alignment horizontal="right" vertical="center"/>
    </xf>
    <xf numFmtId="0" fontId="42" fillId="34" borderId="50" xfId="0" applyFont="1" applyFill="1" applyBorder="1" applyAlignment="1">
      <alignment horizontal="right" vertical="center" wrapText="1"/>
    </xf>
    <xf numFmtId="0" fontId="44" fillId="33" borderId="21" xfId="0" applyFont="1" applyFill="1" applyBorder="1" applyAlignment="1">
      <alignment horizontal="right" vertical="center" textRotation="255"/>
    </xf>
    <xf numFmtId="0" fontId="0" fillId="0" borderId="0" xfId="0" applyAlignment="1">
      <alignment horizontal="left" vertical="center"/>
    </xf>
    <xf numFmtId="0" fontId="41" fillId="0" borderId="0" xfId="0" applyFont="1" applyAlignment="1">
      <alignment horizontal="distributed" vertical="center"/>
    </xf>
    <xf numFmtId="0" fontId="0" fillId="0" borderId="54" xfId="0" applyBorder="1" applyAlignment="1">
      <alignment vertical="center" textRotation="255"/>
    </xf>
    <xf numFmtId="0" fontId="36" fillId="0" borderId="21" xfId="0" applyFont="1" applyBorder="1" applyAlignment="1">
      <alignment vertical="center" shrinkToFit="1"/>
    </xf>
    <xf numFmtId="0" fontId="0" fillId="0" borderId="21" xfId="0" applyBorder="1" applyAlignment="1">
      <alignment vertical="distributed"/>
    </xf>
    <xf numFmtId="0" fontId="45" fillId="0" borderId="21" xfId="0" applyFont="1" applyBorder="1" applyAlignment="1">
      <alignment vertical="center" shrinkToFit="1"/>
    </xf>
    <xf numFmtId="0" fontId="36" fillId="0" borderId="54" xfId="0" applyFont="1" applyBorder="1" applyAlignment="1">
      <alignment vertical="center" shrinkToFit="1"/>
    </xf>
    <xf numFmtId="0" fontId="0" fillId="0" borderId="55" xfId="0" applyBorder="1" applyAlignment="1">
      <alignment vertical="center" shrinkToFit="1"/>
    </xf>
    <xf numFmtId="0" fontId="45" fillId="0" borderId="55" xfId="0" applyFont="1" applyBorder="1" applyAlignment="1">
      <alignment vertical="center" shrinkToFit="1"/>
    </xf>
    <xf numFmtId="0" fontId="36" fillId="0" borderId="56" xfId="0" applyFont="1" applyBorder="1" applyAlignment="1">
      <alignment vertical="center" shrinkToFit="1"/>
    </xf>
    <xf numFmtId="0" fontId="36" fillId="0" borderId="54" xfId="0" applyFont="1" applyBorder="1" applyAlignment="1">
      <alignment vertical="center"/>
    </xf>
    <xf numFmtId="177" fontId="0" fillId="0" borderId="21" xfId="0" applyNumberFormat="1" applyBorder="1" applyAlignment="1">
      <alignment vertical="distributed"/>
    </xf>
    <xf numFmtId="177" fontId="36" fillId="0" borderId="55" xfId="0" applyNumberFormat="1" applyFont="1" applyBorder="1" applyAlignment="1">
      <alignment vertical="center" shrinkToFit="1"/>
    </xf>
    <xf numFmtId="177" fontId="0" fillId="0" borderId="55" xfId="0" applyNumberFormat="1" applyBorder="1" applyAlignment="1">
      <alignment vertical="center" shrinkToFit="1"/>
    </xf>
    <xf numFmtId="0" fontId="0" fillId="0" borderId="21" xfId="0" applyFont="1" applyBorder="1" applyAlignment="1">
      <alignment vertical="center"/>
    </xf>
    <xf numFmtId="0" fontId="0" fillId="0" borderId="38" xfId="0" applyBorder="1" applyAlignment="1">
      <alignment vertical="center" textRotation="255" shrinkToFit="1"/>
    </xf>
    <xf numFmtId="0" fontId="0" fillId="0" borderId="44" xfId="0" applyBorder="1" applyAlignment="1">
      <alignment vertical="distributed" textRotation="255"/>
    </xf>
    <xf numFmtId="0" fontId="0" fillId="0" borderId="38" xfId="0" applyBorder="1" applyAlignment="1">
      <alignment vertical="distributed" textRotation="255"/>
    </xf>
    <xf numFmtId="0" fontId="0" fillId="0" borderId="38" xfId="0" applyBorder="1" applyAlignment="1">
      <alignment vertical="distributed" textRotation="255" shrinkToFit="1"/>
    </xf>
    <xf numFmtId="0" fontId="0" fillId="0" borderId="38" xfId="0" applyBorder="1" applyAlignment="1">
      <alignment vertical="center" textRotation="255"/>
    </xf>
    <xf numFmtId="176" fontId="42" fillId="34" borderId="51" xfId="0" applyNumberFormat="1" applyFont="1" applyFill="1" applyBorder="1" applyAlignment="1">
      <alignment vertical="center"/>
    </xf>
    <xf numFmtId="176" fontId="42" fillId="34" borderId="50" xfId="0" applyNumberFormat="1" applyFont="1" applyFill="1" applyBorder="1" applyAlignment="1">
      <alignment vertical="center"/>
    </xf>
    <xf numFmtId="176" fontId="42" fillId="34" borderId="45" xfId="0" applyNumberFormat="1" applyFont="1" applyFill="1" applyBorder="1" applyAlignment="1">
      <alignment vertical="center"/>
    </xf>
    <xf numFmtId="176" fontId="42" fillId="34" borderId="49" xfId="0" applyNumberFormat="1" applyFont="1" applyFill="1" applyBorder="1" applyAlignment="1">
      <alignment vertical="center"/>
    </xf>
    <xf numFmtId="176" fontId="44" fillId="33" borderId="51" xfId="0" applyNumberFormat="1" applyFont="1" applyFill="1" applyBorder="1" applyAlignment="1">
      <alignment vertical="center"/>
    </xf>
    <xf numFmtId="176" fontId="42" fillId="34" borderId="52" xfId="0" applyNumberFormat="1" applyFont="1" applyFill="1" applyBorder="1" applyAlignment="1">
      <alignment vertical="center"/>
    </xf>
    <xf numFmtId="176" fontId="42" fillId="34" borderId="53" xfId="0" applyNumberFormat="1" applyFont="1" applyFill="1" applyBorder="1" applyAlignment="1">
      <alignment vertical="center"/>
    </xf>
    <xf numFmtId="176" fontId="42" fillId="0" borderId="51" xfId="0" applyNumberFormat="1" applyFont="1" applyFill="1" applyBorder="1" applyAlignment="1">
      <alignment vertical="center"/>
    </xf>
    <xf numFmtId="176" fontId="44" fillId="0" borderId="21" xfId="0" applyNumberFormat="1" applyFont="1" applyFill="1" applyBorder="1" applyAlignment="1">
      <alignment vertical="center"/>
    </xf>
    <xf numFmtId="176" fontId="42" fillId="0" borderId="50" xfId="0" applyNumberFormat="1" applyFont="1" applyFill="1" applyBorder="1" applyAlignment="1">
      <alignment vertical="center"/>
    </xf>
    <xf numFmtId="176" fontId="42" fillId="0" borderId="45" xfId="0" applyNumberFormat="1" applyFont="1" applyFill="1" applyBorder="1" applyAlignment="1">
      <alignment vertical="center"/>
    </xf>
    <xf numFmtId="176" fontId="42" fillId="0" borderId="49" xfId="0" applyNumberFormat="1" applyFont="1" applyFill="1" applyBorder="1" applyAlignment="1">
      <alignment vertical="center"/>
    </xf>
    <xf numFmtId="176" fontId="44" fillId="0" borderId="51" xfId="0" applyNumberFormat="1" applyFont="1" applyFill="1" applyBorder="1" applyAlignment="1">
      <alignment vertical="center"/>
    </xf>
    <xf numFmtId="176" fontId="42" fillId="0" borderId="52" xfId="0" applyNumberFormat="1" applyFont="1" applyFill="1" applyBorder="1" applyAlignment="1">
      <alignment vertical="center"/>
    </xf>
    <xf numFmtId="176" fontId="42" fillId="0" borderId="53" xfId="0" applyNumberFormat="1" applyFont="1" applyFill="1" applyBorder="1" applyAlignment="1">
      <alignment vertical="center"/>
    </xf>
    <xf numFmtId="0" fontId="0" fillId="34" borderId="57" xfId="0" applyFont="1" applyFill="1" applyBorder="1" applyAlignment="1">
      <alignment horizontal="distributed" vertical="center" shrinkToFit="1"/>
    </xf>
    <xf numFmtId="0" fontId="0" fillId="0" borderId="57" xfId="0" applyFont="1" applyBorder="1" applyAlignment="1">
      <alignment horizontal="distributed" vertical="center"/>
    </xf>
    <xf numFmtId="0" fontId="0" fillId="34" borderId="57" xfId="0" applyFont="1" applyFill="1" applyBorder="1" applyAlignment="1">
      <alignment horizontal="distributed" vertical="center"/>
    </xf>
    <xf numFmtId="0" fontId="0" fillId="0" borderId="58" xfId="0" applyFont="1" applyBorder="1" applyAlignment="1">
      <alignment horizontal="distributed" vertical="center" wrapText="1"/>
    </xf>
    <xf numFmtId="0" fontId="0" fillId="34" borderId="58" xfId="0" applyFont="1" applyFill="1" applyBorder="1" applyAlignment="1">
      <alignment horizontal="distributed" vertical="center" wrapText="1"/>
    </xf>
    <xf numFmtId="0" fontId="0" fillId="0" borderId="58" xfId="0" applyFont="1" applyFill="1" applyBorder="1" applyAlignment="1">
      <alignment horizontal="distributed" vertical="center" wrapText="1"/>
    </xf>
    <xf numFmtId="0" fontId="0" fillId="34" borderId="57" xfId="0" applyFont="1" applyFill="1" applyBorder="1" applyAlignment="1">
      <alignment horizontal="distributed" vertical="center" wrapText="1"/>
    </xf>
    <xf numFmtId="0" fontId="0" fillId="0" borderId="57" xfId="0" applyFont="1" applyFill="1" applyBorder="1" applyAlignment="1">
      <alignment horizontal="distributed" vertical="center" wrapText="1"/>
    </xf>
    <xf numFmtId="0" fontId="0" fillId="0" borderId="59" xfId="0" applyBorder="1" applyAlignment="1">
      <alignment vertical="distributed" textRotation="255" shrinkToFit="1"/>
    </xf>
    <xf numFmtId="0" fontId="0" fillId="0" borderId="60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61" xfId="0" applyBorder="1" applyAlignment="1">
      <alignment vertical="center" shrinkToFit="1"/>
    </xf>
    <xf numFmtId="0" fontId="0" fillId="0" borderId="59" xfId="0" applyBorder="1" applyAlignment="1">
      <alignment vertical="distributed" textRotation="255"/>
    </xf>
    <xf numFmtId="0" fontId="0" fillId="0" borderId="59" xfId="0" applyBorder="1" applyAlignment="1">
      <alignment vertical="distributed"/>
    </xf>
    <xf numFmtId="0" fontId="0" fillId="0" borderId="29" xfId="0" applyBorder="1" applyAlignment="1">
      <alignment vertical="center" shrinkToFit="1"/>
    </xf>
    <xf numFmtId="0" fontId="0" fillId="0" borderId="62" xfId="0" applyBorder="1" applyAlignment="1">
      <alignment vertical="center" shrinkToFit="1"/>
    </xf>
    <xf numFmtId="0" fontId="0" fillId="0" borderId="29" xfId="0" applyBorder="1" applyAlignment="1">
      <alignment vertical="distributed"/>
    </xf>
    <xf numFmtId="0" fontId="44" fillId="0" borderId="21" xfId="0" applyFont="1" applyFill="1" applyBorder="1" applyAlignment="1">
      <alignment horizontal="right" vertical="center"/>
    </xf>
    <xf numFmtId="0" fontId="42" fillId="0" borderId="50" xfId="0" applyFont="1" applyFill="1" applyBorder="1" applyAlignment="1">
      <alignment horizontal="right" vertical="center"/>
    </xf>
    <xf numFmtId="0" fontId="42" fillId="0" borderId="45" xfId="0" applyFont="1" applyFill="1" applyBorder="1" applyAlignment="1">
      <alignment horizontal="right" vertical="center"/>
    </xf>
    <xf numFmtId="0" fontId="42" fillId="0" borderId="49" xfId="0" applyFont="1" applyFill="1" applyBorder="1" applyAlignment="1">
      <alignment horizontal="right" vertical="center"/>
    </xf>
    <xf numFmtId="0" fontId="42" fillId="0" borderId="50" xfId="0" applyFont="1" applyFill="1" applyBorder="1" applyAlignment="1">
      <alignment horizontal="right" vertical="center" wrapText="1"/>
    </xf>
    <xf numFmtId="0" fontId="44" fillId="0" borderId="51" xfId="0" applyFont="1" applyFill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3" fontId="42" fillId="0" borderId="51" xfId="0" applyNumberFormat="1" applyFont="1" applyBorder="1" applyAlignment="1">
      <alignment horizontal="right" vertical="center"/>
    </xf>
    <xf numFmtId="3" fontId="44" fillId="33" borderId="51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63" xfId="0" applyBorder="1" applyAlignment="1">
      <alignment vertical="center"/>
    </xf>
    <xf numFmtId="0" fontId="0" fillId="0" borderId="0" xfId="0" applyBorder="1" applyAlignment="1">
      <alignment vertical="distributed" textRotation="255" shrinkToFit="1"/>
    </xf>
    <xf numFmtId="0" fontId="0" fillId="0" borderId="0" xfId="0" applyBorder="1" applyAlignment="1">
      <alignment vertical="distributed"/>
    </xf>
    <xf numFmtId="0" fontId="0" fillId="0" borderId="58" xfId="0" applyBorder="1" applyAlignment="1">
      <alignment horizontal="distributed" vertical="distributed"/>
    </xf>
    <xf numFmtId="0" fontId="0" fillId="0" borderId="59" xfId="0" applyBorder="1" applyAlignment="1">
      <alignment horizontal="distributed" vertical="distributed"/>
    </xf>
    <xf numFmtId="0" fontId="36" fillId="0" borderId="64" xfId="0" applyFont="1" applyBorder="1" applyAlignment="1">
      <alignment horizontal="distributed" vertical="center" shrinkToFit="1"/>
    </xf>
    <xf numFmtId="0" fontId="36" fillId="0" borderId="60" xfId="0" applyFont="1" applyBorder="1" applyAlignment="1">
      <alignment horizontal="distributed" vertical="center" shrinkToFit="1"/>
    </xf>
    <xf numFmtId="0" fontId="0" fillId="0" borderId="0" xfId="0" applyAlignment="1">
      <alignment horizontal="right" vertical="center"/>
    </xf>
    <xf numFmtId="0" fontId="41" fillId="0" borderId="0" xfId="0" applyFont="1" applyAlignment="1">
      <alignment horizontal="distributed"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 textRotation="255" shrinkToFit="1"/>
    </xf>
    <xf numFmtId="0" fontId="0" fillId="0" borderId="51" xfId="0" applyBorder="1" applyAlignment="1">
      <alignment vertical="center" shrinkToFit="1"/>
    </xf>
    <xf numFmtId="0" fontId="0" fillId="0" borderId="69" xfId="0" applyBorder="1" applyAlignment="1">
      <alignment vertical="distributed" textRotation="255"/>
    </xf>
    <xf numFmtId="0" fontId="0" fillId="0" borderId="51" xfId="0" applyBorder="1" applyAlignment="1">
      <alignment vertical="distributed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vertical="center"/>
    </xf>
    <xf numFmtId="0" fontId="0" fillId="0" borderId="76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36" fillId="33" borderId="78" xfId="0" applyFont="1" applyFill="1" applyBorder="1" applyAlignment="1">
      <alignment vertical="center" textRotation="255"/>
    </xf>
    <xf numFmtId="0" fontId="36" fillId="33" borderId="51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42" fillId="0" borderId="79" xfId="0" applyFont="1" applyBorder="1" applyAlignment="1">
      <alignment vertical="distributed" textRotation="255"/>
    </xf>
    <xf numFmtId="0" fontId="42" fillId="0" borderId="80" xfId="0" applyFont="1" applyBorder="1" applyAlignment="1">
      <alignment vertical="distributed" textRotation="255"/>
    </xf>
    <xf numFmtId="0" fontId="42" fillId="0" borderId="81" xfId="0" applyFont="1" applyBorder="1" applyAlignment="1">
      <alignment vertical="distributed" textRotation="255"/>
    </xf>
    <xf numFmtId="0" fontId="0" fillId="0" borderId="82" xfId="0" applyFont="1" applyBorder="1" applyAlignment="1">
      <alignment horizontal="center" vertical="distributed"/>
    </xf>
    <xf numFmtId="0" fontId="0" fillId="0" borderId="83" xfId="0" applyFont="1" applyBorder="1" applyAlignment="1">
      <alignment horizontal="center" vertical="distributed"/>
    </xf>
    <xf numFmtId="0" fontId="0" fillId="0" borderId="3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distributed" textRotation="255"/>
    </xf>
    <xf numFmtId="0" fontId="0" fillId="0" borderId="86" xfId="0" applyFont="1" applyBorder="1" applyAlignment="1">
      <alignment horizontal="center" vertical="distributed" textRotation="255"/>
    </xf>
    <xf numFmtId="0" fontId="0" fillId="0" borderId="51" xfId="0" applyFont="1" applyBorder="1" applyAlignment="1">
      <alignment horizontal="center" vertical="distributed" textRotation="255"/>
    </xf>
    <xf numFmtId="0" fontId="0" fillId="0" borderId="76" xfId="0" applyFont="1" applyBorder="1" applyAlignment="1">
      <alignment horizontal="center" vertical="distributed"/>
    </xf>
    <xf numFmtId="0" fontId="0" fillId="0" borderId="63" xfId="0" applyFont="1" applyBorder="1" applyAlignment="1">
      <alignment horizontal="center" vertical="distributed"/>
    </xf>
    <xf numFmtId="0" fontId="0" fillId="0" borderId="87" xfId="0" applyFont="1" applyBorder="1" applyAlignment="1">
      <alignment horizontal="center" vertical="distributed"/>
    </xf>
    <xf numFmtId="0" fontId="0" fillId="0" borderId="88" xfId="0" applyFont="1" applyBorder="1" applyAlignment="1">
      <alignment horizontal="center" vertical="distributed"/>
    </xf>
    <xf numFmtId="0" fontId="0" fillId="0" borderId="42" xfId="0" applyFont="1" applyBorder="1" applyAlignment="1">
      <alignment horizontal="center" vertical="distributed"/>
    </xf>
    <xf numFmtId="0" fontId="0" fillId="0" borderId="89" xfId="0" applyFont="1" applyBorder="1" applyAlignment="1">
      <alignment horizontal="center" vertical="distributed"/>
    </xf>
    <xf numFmtId="0" fontId="0" fillId="0" borderId="87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 wrapText="1"/>
    </xf>
    <xf numFmtId="0" fontId="0" fillId="0" borderId="78" xfId="0" applyBorder="1" applyAlignment="1">
      <alignment vertical="center" textRotation="255"/>
    </xf>
    <xf numFmtId="0" fontId="0" fillId="0" borderId="86" xfId="0" applyBorder="1" applyAlignment="1">
      <alignment vertical="center" textRotation="255"/>
    </xf>
    <xf numFmtId="0" fontId="0" fillId="0" borderId="51" xfId="0" applyBorder="1" applyAlignment="1">
      <alignment vertical="center" textRotation="255"/>
    </xf>
    <xf numFmtId="0" fontId="0" fillId="0" borderId="90" xfId="0" applyBorder="1" applyAlignment="1">
      <alignment vertical="center" wrapText="1"/>
    </xf>
    <xf numFmtId="0" fontId="0" fillId="0" borderId="90" xfId="0" applyBorder="1" applyAlignment="1">
      <alignment vertical="center"/>
    </xf>
    <xf numFmtId="0" fontId="36" fillId="0" borderId="37" xfId="0" applyFont="1" applyBorder="1" applyAlignment="1">
      <alignment horizontal="center" vertical="center"/>
    </xf>
    <xf numFmtId="0" fontId="36" fillId="0" borderId="44" xfId="0" applyFont="1" applyBorder="1" applyAlignment="1">
      <alignment horizontal="center" vertical="center"/>
    </xf>
    <xf numFmtId="0" fontId="36" fillId="0" borderId="5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78" xfId="0" applyBorder="1" applyAlignment="1">
      <alignment vertical="center" textRotation="255" shrinkToFit="1"/>
    </xf>
    <xf numFmtId="0" fontId="0" fillId="0" borderId="78" xfId="0" applyBorder="1" applyAlignment="1">
      <alignment vertical="distributed" textRotation="255"/>
    </xf>
    <xf numFmtId="0" fontId="0" fillId="0" borderId="3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36" fillId="0" borderId="37" xfId="0" applyFont="1" applyBorder="1" applyAlignment="1">
      <alignment vertical="center" shrinkToFit="1"/>
    </xf>
    <xf numFmtId="0" fontId="36" fillId="0" borderId="59" xfId="0" applyFont="1" applyBorder="1" applyAlignment="1">
      <alignment vertical="center" shrinkToFit="1"/>
    </xf>
    <xf numFmtId="0" fontId="0" fillId="0" borderId="38" xfId="0" applyBorder="1" applyAlignment="1">
      <alignment horizontal="center" vertical="center"/>
    </xf>
    <xf numFmtId="0" fontId="0" fillId="0" borderId="78" xfId="0" applyBorder="1" applyAlignment="1">
      <alignment horizontal="center" vertical="center" textRotation="255"/>
    </xf>
    <xf numFmtId="0" fontId="0" fillId="0" borderId="76" xfId="0" applyBorder="1" applyAlignment="1">
      <alignment horizontal="center" vertical="center" textRotation="255"/>
    </xf>
    <xf numFmtId="0" fontId="0" fillId="0" borderId="91" xfId="0" applyBorder="1" applyAlignment="1">
      <alignment vertical="center" textRotation="255"/>
    </xf>
    <xf numFmtId="0" fontId="0" fillId="0" borderId="88" xfId="0" applyBorder="1" applyAlignment="1">
      <alignment vertical="center" textRotation="255"/>
    </xf>
    <xf numFmtId="0" fontId="0" fillId="0" borderId="86" xfId="0" applyBorder="1" applyAlignment="1">
      <alignment vertical="center"/>
    </xf>
    <xf numFmtId="0" fontId="0" fillId="0" borderId="51" xfId="0" applyBorder="1" applyAlignment="1">
      <alignment vertical="center"/>
    </xf>
    <xf numFmtId="0" fontId="36" fillId="0" borderId="37" xfId="0" applyFont="1" applyBorder="1" applyAlignment="1">
      <alignment horizontal="center" vertical="center" shrinkToFit="1"/>
    </xf>
    <xf numFmtId="0" fontId="36" fillId="0" borderId="59" xfId="0" applyFont="1" applyBorder="1" applyAlignment="1">
      <alignment horizontal="center" vertical="center" shrinkToFit="1"/>
    </xf>
    <xf numFmtId="0" fontId="41" fillId="0" borderId="0" xfId="0" applyFont="1" applyAlignment="1">
      <alignment horizontal="distributed" vertical="justify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4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9" width="6.57421875" style="0" customWidth="1"/>
  </cols>
  <sheetData>
    <row r="2" spans="14:18" ht="13.5">
      <c r="N2" s="211" t="s">
        <v>207</v>
      </c>
      <c r="O2" s="211"/>
      <c r="P2" s="211"/>
      <c r="Q2" s="211"/>
      <c r="R2" s="211"/>
    </row>
    <row r="3" spans="3:18" ht="13.5">
      <c r="C3" s="212" t="s">
        <v>146</v>
      </c>
      <c r="D3" s="212"/>
      <c r="E3" s="212"/>
      <c r="F3" s="212"/>
      <c r="G3" s="212"/>
      <c r="H3" s="212"/>
      <c r="I3" s="212"/>
      <c r="J3" s="212"/>
      <c r="K3" s="212"/>
      <c r="L3" s="212"/>
      <c r="N3" s="140"/>
      <c r="O3" s="140"/>
      <c r="P3" s="140"/>
      <c r="Q3" s="140"/>
      <c r="R3" s="140"/>
    </row>
    <row r="4" spans="3:19" ht="13.5">
      <c r="C4" s="212"/>
      <c r="D4" s="212"/>
      <c r="E4" s="212"/>
      <c r="F4" s="212"/>
      <c r="G4" s="212"/>
      <c r="H4" s="212"/>
      <c r="I4" s="212"/>
      <c r="J4" s="212"/>
      <c r="K4" s="212"/>
      <c r="L4" s="212"/>
      <c r="N4" s="140"/>
      <c r="O4" s="140"/>
      <c r="P4" s="140" t="s">
        <v>181</v>
      </c>
      <c r="Q4" s="140"/>
      <c r="R4" s="211" t="s">
        <v>178</v>
      </c>
      <c r="S4" s="211"/>
    </row>
    <row r="5" spans="3:18" ht="24.75" thickBot="1">
      <c r="C5" s="141"/>
      <c r="D5" s="141"/>
      <c r="E5" s="141"/>
      <c r="F5" s="141"/>
      <c r="G5" s="141"/>
      <c r="H5" s="141"/>
      <c r="I5" s="141"/>
      <c r="J5" s="141"/>
      <c r="K5" s="141"/>
      <c r="L5" s="141"/>
      <c r="N5" s="140"/>
      <c r="O5" s="140"/>
      <c r="P5" s="140"/>
      <c r="Q5" s="140"/>
      <c r="R5" s="140"/>
    </row>
    <row r="6" spans="1:19" ht="13.5">
      <c r="A6" s="213"/>
      <c r="B6" s="214"/>
      <c r="C6" s="217" t="s">
        <v>134</v>
      </c>
      <c r="D6" s="219" t="s">
        <v>133</v>
      </c>
      <c r="E6" s="219" t="s">
        <v>96</v>
      </c>
      <c r="F6" s="219" t="s">
        <v>180</v>
      </c>
      <c r="G6" s="221" t="s">
        <v>182</v>
      </c>
      <c r="H6" s="222"/>
      <c r="I6" s="222"/>
      <c r="J6" s="222"/>
      <c r="K6" s="223"/>
      <c r="L6" s="224" t="s">
        <v>183</v>
      </c>
      <c r="M6" s="225"/>
      <c r="N6" s="225"/>
      <c r="O6" s="225"/>
      <c r="P6" s="225"/>
      <c r="Q6" s="225"/>
      <c r="R6" s="225"/>
      <c r="S6" s="226"/>
    </row>
    <row r="7" spans="1:19" ht="69">
      <c r="A7" s="215"/>
      <c r="B7" s="216"/>
      <c r="C7" s="218"/>
      <c r="D7" s="220"/>
      <c r="E7" s="220"/>
      <c r="F7" s="220"/>
      <c r="G7" s="70" t="s">
        <v>90</v>
      </c>
      <c r="H7" s="46" t="s">
        <v>91</v>
      </c>
      <c r="I7" s="48" t="s">
        <v>135</v>
      </c>
      <c r="J7" s="187" t="s">
        <v>89</v>
      </c>
      <c r="K7" s="44" t="s">
        <v>97</v>
      </c>
      <c r="L7" s="72" t="s">
        <v>101</v>
      </c>
      <c r="M7" s="25" t="s">
        <v>100</v>
      </c>
      <c r="N7" s="46" t="s">
        <v>99</v>
      </c>
      <c r="O7" s="25" t="s">
        <v>94</v>
      </c>
      <c r="P7" s="25" t="s">
        <v>92</v>
      </c>
      <c r="Q7" s="25" t="s">
        <v>93</v>
      </c>
      <c r="R7" s="183" t="s">
        <v>89</v>
      </c>
      <c r="S7" s="142" t="s">
        <v>97</v>
      </c>
    </row>
    <row r="8" spans="1:19" ht="39.75" customHeight="1">
      <c r="A8" s="207" t="s">
        <v>184</v>
      </c>
      <c r="B8" s="208"/>
      <c r="C8" s="118">
        <f>'横須賀警察署管内'!D40+'横須賀警察署管内'!D58+'横須賀警察署管内'!D73+'横須賀警察署管内'!D93</f>
        <v>1544</v>
      </c>
      <c r="D8" s="151">
        <f>C8-E8</f>
        <v>451</v>
      </c>
      <c r="E8" s="154">
        <f>'横須賀警察署管内'!K40+'横須賀警察署管内'!S40+'横須賀警察署管内'!K58+'横須賀警察署管内'!S58+'横須賀警察署管内'!K73+'横須賀警察署管内'!S73+'横須賀警察署管内'!K93+'横須賀警察署管内'!S93</f>
        <v>1093</v>
      </c>
      <c r="F8" s="144">
        <v>52</v>
      </c>
      <c r="G8" s="185">
        <f>'横須賀警察署管内'!G40+'横須賀警察署管内'!G58+'横須賀警察署管内'!G73+'横須賀警察署管内'!G93</f>
        <v>38</v>
      </c>
      <c r="H8" s="189">
        <f>'横須賀警察署管内'!H40+'横須賀警察署管内'!H58+'横須賀警察署管内'!H73+'横須賀警察署管内'!H93</f>
        <v>19</v>
      </c>
      <c r="I8" s="191">
        <f>'横須賀警察署管内'!I40+'横須賀警察署管内'!I58+'横須賀警察署管内'!I73+'横須賀警察署管内'!I93</f>
        <v>14</v>
      </c>
      <c r="J8" s="188">
        <f>'横須賀警察署管内'!J40+'横須賀警察署管内'!J58+'横須賀警察署管内'!J73+'横須賀警察署管内'!J93</f>
        <v>21</v>
      </c>
      <c r="K8" s="110">
        <f>G8+H8+I8+J8</f>
        <v>92</v>
      </c>
      <c r="L8" s="185">
        <f>'横須賀警察署管内'!L40+'横須賀警察署管内'!L58+'横須賀警察署管内'!L73+'横須賀警察署管内'!L93</f>
        <v>7</v>
      </c>
      <c r="M8" s="191">
        <f>'横須賀警察署管内'!M40+'横須賀警察署管内'!M58+'横須賀警察署管内'!M73+'横須賀警察署管内'!M93</f>
        <v>148</v>
      </c>
      <c r="N8" s="191">
        <f>'横須賀警察署管内'!N40+'横須賀警察署管内'!N58+'横須賀警察署管内'!N73+'横須賀警察署管内'!N93</f>
        <v>260</v>
      </c>
      <c r="O8" s="189">
        <f>'横須賀警察署管内'!O40+'横須賀警察署管内'!O58+'横須賀警察署管内'!O73+'横須賀警察署管内'!O93</f>
        <v>13</v>
      </c>
      <c r="P8" s="189">
        <f>'横須賀警察署管内'!P40+'横須賀警察署管内'!P58+'横須賀警察署管内'!P73+'横須賀警察署管内'!P93</f>
        <v>44</v>
      </c>
      <c r="Q8" s="191">
        <f>'横須賀警察署管内'!Q40+'横須賀警察署管内'!Q58+'横須賀警察署管内'!Q73+'横須賀警察署管内'!Q93</f>
        <v>30</v>
      </c>
      <c r="R8" s="188">
        <f>'横須賀警察署管内'!R40+'横須賀警察署管内'!R58+'横須賀警察署管内'!R73+'横須賀警察署管内'!R93</f>
        <v>499</v>
      </c>
      <c r="S8" s="150">
        <f>L8+M8+N8+O8+P8+Q8+R8</f>
        <v>1001</v>
      </c>
    </row>
    <row r="9" spans="1:19" ht="39.75" customHeight="1">
      <c r="A9" s="207" t="s">
        <v>185</v>
      </c>
      <c r="B9" s="208"/>
      <c r="C9" s="143">
        <f>'浦賀警察署管内'!D25+'浦賀警察署管内'!D43+'浦賀警察署管内'!D54+'浦賀警察署管内'!D66+'浦賀警察署管内'!D71</f>
        <v>879</v>
      </c>
      <c r="D9" s="144">
        <f>C9-E9</f>
        <v>248</v>
      </c>
      <c r="E9" s="144">
        <f>'浦賀警察署管内'!K8+'浦賀警察署管内'!S8</f>
        <v>631</v>
      </c>
      <c r="F9" s="144">
        <v>21</v>
      </c>
      <c r="G9" s="185">
        <f>'浦賀警察署管内'!G25+'浦賀警察署管内'!G43+'浦賀警察署管内'!G54+'浦賀警察署管内'!G66</f>
        <v>17</v>
      </c>
      <c r="H9" s="189">
        <f>'浦賀警察署管内'!H25+'浦賀警察署管内'!H43+'浦賀警察署管内'!H54+'浦賀警察署管内'!H66</f>
        <v>1</v>
      </c>
      <c r="I9" s="191">
        <f>'浦賀警察署管内'!I25+'浦賀警察署管内'!I43+'浦賀警察署管内'!I54+'浦賀警察署管内'!I66</f>
        <v>19</v>
      </c>
      <c r="J9" s="188">
        <f>'浦賀警察署管内'!J25+'浦賀警察署管内'!J43+'浦賀警察署管内'!J54+'浦賀警察署管内'!J66</f>
        <v>8</v>
      </c>
      <c r="K9" s="145">
        <f>G9+H9+I9+J9</f>
        <v>45</v>
      </c>
      <c r="L9" s="185">
        <f>'浦賀警察署管内'!L25+'浦賀警察署管内'!L43+'浦賀警察署管内'!L54+'浦賀警察署管内'!L66</f>
        <v>9</v>
      </c>
      <c r="M9" s="191">
        <f>'浦賀警察署管内'!M25+'浦賀警察署管内'!M43+'浦賀警察署管内'!M54+'浦賀警察署管内'!M66</f>
        <v>99</v>
      </c>
      <c r="N9" s="191">
        <f>'浦賀警察署管内'!N25+'浦賀警察署管内'!N43+'浦賀警察署管内'!N54+'浦賀警察署管内'!N66</f>
        <v>165</v>
      </c>
      <c r="O9" s="189">
        <f>'浦賀警察署管内'!O25+'浦賀警察署管内'!O43+'浦賀警察署管内'!O54+'浦賀警察署管内'!O66</f>
        <v>2</v>
      </c>
      <c r="P9" s="189">
        <f>'浦賀警察署管内'!P25+'浦賀警察署管内'!P43+'浦賀警察署管内'!P54+'浦賀警察署管内'!P66</f>
        <v>41</v>
      </c>
      <c r="Q9" s="191">
        <f>'浦賀警察署管内'!Q25+'浦賀警察署管内'!Q43+'浦賀警察署管内'!Q54+'浦賀警察署管内'!Q66</f>
        <v>28</v>
      </c>
      <c r="R9" s="188">
        <f>'浦賀警察署管内'!R25+'浦賀警察署管内'!R43+'浦賀警察署管内'!R54+'浦賀警察署管内'!R66</f>
        <v>242</v>
      </c>
      <c r="S9" s="146">
        <f>L9+M9+N9+O9+P9+Q9+R9</f>
        <v>586</v>
      </c>
    </row>
    <row r="10" spans="1:19" ht="39.75" customHeight="1">
      <c r="A10" s="207" t="s">
        <v>186</v>
      </c>
      <c r="B10" s="208"/>
      <c r="C10" s="143">
        <f>'田浦警察署管内'!D22+'田浦警察署管内'!D35</f>
        <v>250</v>
      </c>
      <c r="D10" s="144">
        <f>C10-E10</f>
        <v>119</v>
      </c>
      <c r="E10" s="144">
        <f>'田浦警察署管内'!K22+'田浦警察署管内'!S22+'田浦警察署管内'!K35+'田浦警察署管内'!S35</f>
        <v>131</v>
      </c>
      <c r="F10" s="144">
        <v>21</v>
      </c>
      <c r="G10" s="185">
        <f>'田浦警察署管内'!G22+'田浦警察署管内'!G35</f>
        <v>12</v>
      </c>
      <c r="H10" s="189">
        <f>'田浦警察署管内'!H22+'田浦警察署管内'!H35</f>
        <v>6</v>
      </c>
      <c r="I10" s="191">
        <f>'田浦警察署管内'!I22+'田浦警察署管内'!I35</f>
        <v>5</v>
      </c>
      <c r="J10" s="188">
        <f>'田浦警察署管内'!J22+'田浦警察署管内'!J35</f>
        <v>4</v>
      </c>
      <c r="K10" s="145">
        <f>G10+H10+I10+J10</f>
        <v>27</v>
      </c>
      <c r="L10" s="185">
        <f>'田浦警察署管内'!L22+'田浦警察署管内'!L35</f>
        <v>0</v>
      </c>
      <c r="M10" s="191">
        <f>'田浦警察署管内'!M22+'田浦警察署管内'!M35</f>
        <v>6</v>
      </c>
      <c r="N10" s="191">
        <f>'田浦警察署管内'!N22+'田浦警察署管内'!N35</f>
        <v>56</v>
      </c>
      <c r="O10" s="189">
        <f>'田浦警察署管内'!O22+'田浦警察署管内'!O35</f>
        <v>2</v>
      </c>
      <c r="P10" s="189">
        <f>'田浦警察署管内'!P22+'田浦警察署管内'!P35</f>
        <v>5</v>
      </c>
      <c r="Q10" s="191">
        <f>'田浦警察署管内'!Q22+'田浦警察署管内'!Q35</f>
        <v>1</v>
      </c>
      <c r="R10" s="188">
        <f>'田浦警察署管内'!R22+'田浦警察署管内'!R35</f>
        <v>34</v>
      </c>
      <c r="S10" s="146">
        <f>L10+M10+N10+O10+P10+Q10+R10</f>
        <v>104</v>
      </c>
    </row>
    <row r="11" spans="1:19" ht="39.75" customHeight="1" thickBot="1">
      <c r="A11" s="209" t="s">
        <v>147</v>
      </c>
      <c r="B11" s="210"/>
      <c r="C11" s="152">
        <f>SUM(C8:C10)</f>
        <v>2673</v>
      </c>
      <c r="D11" s="153">
        <f>C11-E11</f>
        <v>818</v>
      </c>
      <c r="E11" s="147">
        <f>E8+E9+E10</f>
        <v>1855</v>
      </c>
      <c r="F11" s="147">
        <f>F8+F9+F10</f>
        <v>94</v>
      </c>
      <c r="G11" s="186">
        <f aca="true" t="shared" si="0" ref="G11:S11">G8+G9+G10</f>
        <v>67</v>
      </c>
      <c r="H11" s="190">
        <f t="shared" si="0"/>
        <v>26</v>
      </c>
      <c r="I11" s="190">
        <f t="shared" si="0"/>
        <v>38</v>
      </c>
      <c r="J11" s="184">
        <f t="shared" si="0"/>
        <v>33</v>
      </c>
      <c r="K11" s="148">
        <f t="shared" si="0"/>
        <v>164</v>
      </c>
      <c r="L11" s="186">
        <f t="shared" si="0"/>
        <v>16</v>
      </c>
      <c r="M11" s="190">
        <f t="shared" si="0"/>
        <v>253</v>
      </c>
      <c r="N11" s="190">
        <f t="shared" si="0"/>
        <v>481</v>
      </c>
      <c r="O11" s="190">
        <f t="shared" si="0"/>
        <v>17</v>
      </c>
      <c r="P11" s="190">
        <f t="shared" si="0"/>
        <v>90</v>
      </c>
      <c r="Q11" s="190">
        <f t="shared" si="0"/>
        <v>59</v>
      </c>
      <c r="R11" s="184">
        <f t="shared" si="0"/>
        <v>775</v>
      </c>
      <c r="S11" s="149">
        <f t="shared" si="0"/>
        <v>1691</v>
      </c>
    </row>
    <row r="13" ht="13.5">
      <c r="C13" t="s">
        <v>187</v>
      </c>
    </row>
    <row r="14" ht="13.5">
      <c r="C14" t="s">
        <v>204</v>
      </c>
    </row>
  </sheetData>
  <sheetProtection/>
  <mergeCells count="14">
    <mergeCell ref="A9:B9"/>
    <mergeCell ref="A10:B10"/>
    <mergeCell ref="A11:B11"/>
    <mergeCell ref="A8:B8"/>
    <mergeCell ref="N2:R2"/>
    <mergeCell ref="C3:L4"/>
    <mergeCell ref="A6:B7"/>
    <mergeCell ref="C6:C7"/>
    <mergeCell ref="D6:D7"/>
    <mergeCell ref="E6:E7"/>
    <mergeCell ref="G6:K6"/>
    <mergeCell ref="L6:S6"/>
    <mergeCell ref="F6:F7"/>
    <mergeCell ref="R4:S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8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2.140625" style="0" customWidth="1"/>
    <col min="2" max="2" width="5.00390625" style="0" customWidth="1"/>
    <col min="3" max="6" width="3.140625" style="0" customWidth="1"/>
    <col min="7" max="7" width="3.57421875" style="0" customWidth="1"/>
    <col min="8" max="11" width="3.140625" style="0" customWidth="1"/>
    <col min="12" max="12" width="3.421875" style="0" customWidth="1"/>
    <col min="13" max="17" width="3.140625" style="0" customWidth="1"/>
    <col min="18" max="18" width="3.57421875" style="0" customWidth="1"/>
    <col min="19" max="21" width="3.140625" style="0" customWidth="1"/>
    <col min="22" max="22" width="5.00390625" style="0" customWidth="1"/>
    <col min="23" max="37" width="3.140625" style="0" customWidth="1"/>
    <col min="38" max="38" width="5.00390625" style="0" customWidth="1"/>
    <col min="39" max="40" width="3.57421875" style="0" customWidth="1"/>
  </cols>
  <sheetData>
    <row r="1" spans="32:37" ht="13.5">
      <c r="AF1" s="232" t="s">
        <v>207</v>
      </c>
      <c r="AG1" s="232"/>
      <c r="AH1" s="232"/>
      <c r="AI1" s="232"/>
      <c r="AJ1" s="232"/>
      <c r="AK1" s="232"/>
    </row>
    <row r="2" spans="32:37" ht="13.5">
      <c r="AF2" s="102"/>
      <c r="AG2" s="102" t="s">
        <v>178</v>
      </c>
      <c r="AH2" s="102"/>
      <c r="AI2" s="102"/>
      <c r="AJ2" s="102"/>
      <c r="AK2" s="102"/>
    </row>
    <row r="3" ht="14.25" thickBot="1">
      <c r="AG3" t="s">
        <v>179</v>
      </c>
    </row>
    <row r="4" spans="1:38" ht="18.75" customHeight="1">
      <c r="A4" s="233"/>
      <c r="B4" s="242" t="s">
        <v>170</v>
      </c>
      <c r="C4" s="236" t="s">
        <v>176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7"/>
    </row>
    <row r="5" spans="1:38" ht="18.75" customHeight="1">
      <c r="A5" s="234"/>
      <c r="B5" s="243"/>
      <c r="C5" s="245" t="s">
        <v>172</v>
      </c>
      <c r="D5" s="246"/>
      <c r="E5" s="246"/>
      <c r="F5" s="247"/>
      <c r="G5" s="245" t="s">
        <v>173</v>
      </c>
      <c r="H5" s="246"/>
      <c r="I5" s="246"/>
      <c r="J5" s="246"/>
      <c r="K5" s="247"/>
      <c r="L5" s="245" t="s">
        <v>174</v>
      </c>
      <c r="M5" s="246"/>
      <c r="N5" s="247"/>
      <c r="O5" s="227" t="s">
        <v>175</v>
      </c>
      <c r="P5" s="228"/>
      <c r="Q5" s="251"/>
      <c r="R5" s="255" t="s">
        <v>171</v>
      </c>
      <c r="S5" s="228"/>
      <c r="T5" s="228"/>
      <c r="U5" s="251"/>
      <c r="V5" s="227" t="s">
        <v>177</v>
      </c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9"/>
    </row>
    <row r="6" spans="1:38" ht="18.75" customHeight="1">
      <c r="A6" s="234"/>
      <c r="B6" s="243"/>
      <c r="C6" s="248"/>
      <c r="D6" s="249"/>
      <c r="E6" s="249"/>
      <c r="F6" s="250"/>
      <c r="G6" s="248"/>
      <c r="H6" s="249"/>
      <c r="I6" s="249"/>
      <c r="J6" s="249"/>
      <c r="K6" s="250"/>
      <c r="L6" s="248"/>
      <c r="M6" s="249"/>
      <c r="N6" s="250"/>
      <c r="O6" s="252"/>
      <c r="P6" s="253"/>
      <c r="Q6" s="254"/>
      <c r="R6" s="252"/>
      <c r="S6" s="253"/>
      <c r="T6" s="253"/>
      <c r="U6" s="254"/>
      <c r="V6" s="230" t="s">
        <v>149</v>
      </c>
      <c r="W6" s="238" t="s">
        <v>150</v>
      </c>
      <c r="X6" s="239"/>
      <c r="Y6" s="239"/>
      <c r="Z6" s="239"/>
      <c r="AA6" s="239"/>
      <c r="AB6" s="240"/>
      <c r="AC6" s="238" t="s">
        <v>151</v>
      </c>
      <c r="AD6" s="239"/>
      <c r="AE6" s="240"/>
      <c r="AF6" s="238" t="s">
        <v>102</v>
      </c>
      <c r="AG6" s="239"/>
      <c r="AH6" s="239"/>
      <c r="AI6" s="239"/>
      <c r="AJ6" s="239"/>
      <c r="AK6" s="239"/>
      <c r="AL6" s="241"/>
    </row>
    <row r="7" spans="1:38" ht="67.5" customHeight="1">
      <c r="A7" s="235"/>
      <c r="B7" s="244"/>
      <c r="C7" s="115" t="s">
        <v>95</v>
      </c>
      <c r="D7" s="88" t="s">
        <v>152</v>
      </c>
      <c r="E7" s="76" t="s">
        <v>153</v>
      </c>
      <c r="F7" s="84" t="s">
        <v>89</v>
      </c>
      <c r="G7" s="115" t="s">
        <v>95</v>
      </c>
      <c r="H7" s="88" t="s">
        <v>154</v>
      </c>
      <c r="I7" s="76" t="s">
        <v>155</v>
      </c>
      <c r="J7" s="76" t="s">
        <v>156</v>
      </c>
      <c r="K7" s="84" t="s">
        <v>89</v>
      </c>
      <c r="L7" s="115" t="s">
        <v>95</v>
      </c>
      <c r="M7" s="88" t="s">
        <v>157</v>
      </c>
      <c r="N7" s="84" t="s">
        <v>89</v>
      </c>
      <c r="O7" s="115" t="s">
        <v>95</v>
      </c>
      <c r="P7" s="90" t="s">
        <v>168</v>
      </c>
      <c r="Q7" s="84" t="s">
        <v>89</v>
      </c>
      <c r="R7" s="115" t="s">
        <v>95</v>
      </c>
      <c r="S7" s="88" t="s">
        <v>158</v>
      </c>
      <c r="T7" s="76" t="s">
        <v>159</v>
      </c>
      <c r="U7" s="84" t="s">
        <v>89</v>
      </c>
      <c r="V7" s="231"/>
      <c r="W7" s="87" t="s">
        <v>90</v>
      </c>
      <c r="X7" s="77" t="s">
        <v>91</v>
      </c>
      <c r="Y7" s="77" t="s">
        <v>160</v>
      </c>
      <c r="Z7" s="77" t="s">
        <v>161</v>
      </c>
      <c r="AA7" s="77" t="s">
        <v>162</v>
      </c>
      <c r="AB7" s="78" t="s">
        <v>89</v>
      </c>
      <c r="AC7" s="87" t="s">
        <v>163</v>
      </c>
      <c r="AD7" s="91" t="s">
        <v>164</v>
      </c>
      <c r="AE7" s="78" t="s">
        <v>165</v>
      </c>
      <c r="AF7" s="87" t="s">
        <v>92</v>
      </c>
      <c r="AG7" s="77" t="s">
        <v>93</v>
      </c>
      <c r="AH7" s="77" t="s">
        <v>166</v>
      </c>
      <c r="AI7" s="77" t="s">
        <v>94</v>
      </c>
      <c r="AJ7" s="77" t="s">
        <v>167</v>
      </c>
      <c r="AK7" s="89" t="s">
        <v>169</v>
      </c>
      <c r="AL7" s="81" t="s">
        <v>89</v>
      </c>
    </row>
    <row r="8" spans="1:256" s="126" customFormat="1" ht="33" customHeight="1">
      <c r="A8" s="175" t="s">
        <v>188</v>
      </c>
      <c r="B8" s="127">
        <v>189</v>
      </c>
      <c r="C8" s="139">
        <v>0</v>
      </c>
      <c r="D8" s="128">
        <v>0</v>
      </c>
      <c r="E8" s="129">
        <v>0</v>
      </c>
      <c r="F8" s="130">
        <v>0</v>
      </c>
      <c r="G8" s="116">
        <v>20</v>
      </c>
      <c r="H8" s="131">
        <v>11</v>
      </c>
      <c r="I8" s="132">
        <v>8</v>
      </c>
      <c r="J8" s="129">
        <v>0</v>
      </c>
      <c r="K8" s="130">
        <v>1</v>
      </c>
      <c r="L8" s="116">
        <v>13</v>
      </c>
      <c r="M8" s="131">
        <v>13</v>
      </c>
      <c r="N8" s="133">
        <v>0</v>
      </c>
      <c r="O8" s="116">
        <v>1</v>
      </c>
      <c r="P8" s="134">
        <v>1</v>
      </c>
      <c r="Q8" s="130">
        <v>0</v>
      </c>
      <c r="R8" s="116">
        <v>30</v>
      </c>
      <c r="S8" s="131">
        <v>23</v>
      </c>
      <c r="T8" s="132">
        <v>5</v>
      </c>
      <c r="U8" s="133">
        <v>2</v>
      </c>
      <c r="V8" s="101">
        <v>125</v>
      </c>
      <c r="W8" s="135">
        <v>2</v>
      </c>
      <c r="X8" s="132">
        <v>1</v>
      </c>
      <c r="Y8" s="132">
        <v>0</v>
      </c>
      <c r="Z8" s="132">
        <v>1</v>
      </c>
      <c r="AA8" s="132">
        <v>4</v>
      </c>
      <c r="AB8" s="133">
        <v>1</v>
      </c>
      <c r="AC8" s="135">
        <v>2</v>
      </c>
      <c r="AD8" s="132">
        <v>23</v>
      </c>
      <c r="AE8" s="133">
        <v>33</v>
      </c>
      <c r="AF8" s="135">
        <v>5</v>
      </c>
      <c r="AG8" s="132">
        <v>5</v>
      </c>
      <c r="AH8" s="132">
        <v>20</v>
      </c>
      <c r="AI8" s="132">
        <v>1</v>
      </c>
      <c r="AJ8" s="132">
        <v>0</v>
      </c>
      <c r="AK8" s="136">
        <v>1</v>
      </c>
      <c r="AL8" s="137">
        <v>26</v>
      </c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  <c r="FW8" s="109"/>
      <c r="FX8" s="109"/>
      <c r="FY8" s="109"/>
      <c r="FZ8" s="109"/>
      <c r="GA8" s="109"/>
      <c r="GB8" s="109"/>
      <c r="GC8" s="109"/>
      <c r="GD8" s="109"/>
      <c r="GE8" s="109"/>
      <c r="GF8" s="109"/>
      <c r="GG8" s="109"/>
      <c r="GH8" s="109"/>
      <c r="GI8" s="109"/>
      <c r="GJ8" s="109"/>
      <c r="GK8" s="109"/>
      <c r="GL8" s="109"/>
      <c r="GM8" s="109"/>
      <c r="GN8" s="109"/>
      <c r="GO8" s="109"/>
      <c r="GP8" s="109"/>
      <c r="GQ8" s="109"/>
      <c r="GR8" s="109"/>
      <c r="GS8" s="109"/>
      <c r="GT8" s="109"/>
      <c r="GU8" s="109"/>
      <c r="GV8" s="109"/>
      <c r="GW8" s="109"/>
      <c r="GX8" s="109"/>
      <c r="GY8" s="109"/>
      <c r="GZ8" s="109"/>
      <c r="HA8" s="109"/>
      <c r="HB8" s="109"/>
      <c r="HC8" s="109"/>
      <c r="HD8" s="109"/>
      <c r="HE8" s="109"/>
      <c r="HF8" s="109"/>
      <c r="HG8" s="109"/>
      <c r="HH8" s="109"/>
      <c r="HI8" s="109"/>
      <c r="HJ8" s="109"/>
      <c r="HK8" s="109"/>
      <c r="HL8" s="109"/>
      <c r="HM8" s="109"/>
      <c r="HN8" s="109"/>
      <c r="HO8" s="109"/>
      <c r="HP8" s="109"/>
      <c r="HQ8" s="109"/>
      <c r="HR8" s="109"/>
      <c r="HS8" s="109"/>
      <c r="HT8" s="109"/>
      <c r="HU8" s="109"/>
      <c r="HV8" s="109"/>
      <c r="HW8" s="109"/>
      <c r="HX8" s="109"/>
      <c r="HY8" s="109"/>
      <c r="HZ8" s="109"/>
      <c r="IA8" s="109"/>
      <c r="IB8" s="109"/>
      <c r="IC8" s="109"/>
      <c r="ID8" s="109"/>
      <c r="IE8" s="109"/>
      <c r="IF8" s="109"/>
      <c r="IG8" s="109"/>
      <c r="IH8" s="109"/>
      <c r="II8" s="109"/>
      <c r="IJ8" s="109"/>
      <c r="IK8" s="109"/>
      <c r="IL8" s="109"/>
      <c r="IM8" s="109"/>
      <c r="IN8" s="109"/>
      <c r="IO8" s="109"/>
      <c r="IP8" s="109"/>
      <c r="IQ8" s="109"/>
      <c r="IR8" s="109"/>
      <c r="IS8" s="109"/>
      <c r="IT8" s="109"/>
      <c r="IU8" s="109"/>
      <c r="IV8" s="109"/>
    </row>
    <row r="9" spans="1:256" ht="33" customHeight="1">
      <c r="A9" s="176" t="s">
        <v>189</v>
      </c>
      <c r="B9" s="92">
        <v>345</v>
      </c>
      <c r="C9" s="192">
        <v>2</v>
      </c>
      <c r="D9" s="193">
        <v>0</v>
      </c>
      <c r="E9" s="194">
        <v>1</v>
      </c>
      <c r="F9" s="195">
        <v>1</v>
      </c>
      <c r="G9" s="192">
        <v>41</v>
      </c>
      <c r="H9" s="193">
        <v>23</v>
      </c>
      <c r="I9" s="194">
        <v>16</v>
      </c>
      <c r="J9" s="194">
        <v>0</v>
      </c>
      <c r="K9" s="195">
        <v>2</v>
      </c>
      <c r="L9" s="192">
        <v>27</v>
      </c>
      <c r="M9" s="193">
        <v>27</v>
      </c>
      <c r="N9" s="195">
        <v>0</v>
      </c>
      <c r="O9" s="192">
        <v>2</v>
      </c>
      <c r="P9" s="196">
        <v>2</v>
      </c>
      <c r="Q9" s="195">
        <v>0</v>
      </c>
      <c r="R9" s="192">
        <v>53</v>
      </c>
      <c r="S9" s="193">
        <v>32</v>
      </c>
      <c r="T9" s="194">
        <v>12</v>
      </c>
      <c r="U9" s="195">
        <v>9</v>
      </c>
      <c r="V9" s="197">
        <v>220</v>
      </c>
      <c r="W9" s="96">
        <v>3</v>
      </c>
      <c r="X9" s="94">
        <v>4</v>
      </c>
      <c r="Y9" s="94">
        <v>0</v>
      </c>
      <c r="Z9" s="94">
        <v>2</v>
      </c>
      <c r="AA9" s="94">
        <v>7</v>
      </c>
      <c r="AB9" s="95">
        <v>3</v>
      </c>
      <c r="AC9" s="96">
        <v>3</v>
      </c>
      <c r="AD9" s="94">
        <v>38</v>
      </c>
      <c r="AE9" s="95">
        <v>52</v>
      </c>
      <c r="AF9" s="96">
        <v>8</v>
      </c>
      <c r="AG9" s="94">
        <v>8</v>
      </c>
      <c r="AH9" s="94">
        <v>45</v>
      </c>
      <c r="AI9" s="94">
        <v>1</v>
      </c>
      <c r="AJ9" s="94">
        <v>0</v>
      </c>
      <c r="AK9" s="97">
        <v>3</v>
      </c>
      <c r="AL9" s="98">
        <v>43</v>
      </c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09"/>
      <c r="FK9" s="109"/>
      <c r="FL9" s="109"/>
      <c r="FM9" s="109"/>
      <c r="FN9" s="109"/>
      <c r="FO9" s="109"/>
      <c r="FP9" s="109"/>
      <c r="FQ9" s="109"/>
      <c r="FR9" s="109"/>
      <c r="FS9" s="109"/>
      <c r="FT9" s="109"/>
      <c r="FU9" s="109"/>
      <c r="FV9" s="109"/>
      <c r="FW9" s="109"/>
      <c r="FX9" s="109"/>
      <c r="FY9" s="109"/>
      <c r="FZ9" s="109"/>
      <c r="GA9" s="109"/>
      <c r="GB9" s="109"/>
      <c r="GC9" s="109"/>
      <c r="GD9" s="109"/>
      <c r="GE9" s="109"/>
      <c r="GF9" s="109"/>
      <c r="GG9" s="109"/>
      <c r="GH9" s="109"/>
      <c r="GI9" s="109"/>
      <c r="GJ9" s="109"/>
      <c r="GK9" s="109"/>
      <c r="GL9" s="109"/>
      <c r="GM9" s="109"/>
      <c r="GN9" s="109"/>
      <c r="GO9" s="109"/>
      <c r="GP9" s="109"/>
      <c r="GQ9" s="109"/>
      <c r="GR9" s="109"/>
      <c r="GS9" s="109"/>
      <c r="GT9" s="109"/>
      <c r="GU9" s="109"/>
      <c r="GV9" s="109"/>
      <c r="GW9" s="109"/>
      <c r="GX9" s="109"/>
      <c r="GY9" s="109"/>
      <c r="GZ9" s="109"/>
      <c r="HA9" s="109"/>
      <c r="HB9" s="109"/>
      <c r="HC9" s="109"/>
      <c r="HD9" s="109"/>
      <c r="HE9" s="109"/>
      <c r="HF9" s="109"/>
      <c r="HG9" s="109"/>
      <c r="HH9" s="109"/>
      <c r="HI9" s="109"/>
      <c r="HJ9" s="109"/>
      <c r="HK9" s="109"/>
      <c r="HL9" s="109"/>
      <c r="HM9" s="109"/>
      <c r="HN9" s="109"/>
      <c r="HO9" s="109"/>
      <c r="HP9" s="109"/>
      <c r="HQ9" s="109"/>
      <c r="HR9" s="109"/>
      <c r="HS9" s="109"/>
      <c r="HT9" s="109"/>
      <c r="HU9" s="109"/>
      <c r="HV9" s="109"/>
      <c r="HW9" s="109"/>
      <c r="HX9" s="109"/>
      <c r="HY9" s="109"/>
      <c r="HZ9" s="109"/>
      <c r="IA9" s="109"/>
      <c r="IB9" s="109"/>
      <c r="IC9" s="109"/>
      <c r="ID9" s="109"/>
      <c r="IE9" s="109"/>
      <c r="IF9" s="109"/>
      <c r="IG9" s="109"/>
      <c r="IH9" s="109"/>
      <c r="II9" s="109"/>
      <c r="IJ9" s="109"/>
      <c r="IK9" s="109"/>
      <c r="IL9" s="109"/>
      <c r="IM9" s="109"/>
      <c r="IN9" s="109"/>
      <c r="IO9" s="109"/>
      <c r="IP9" s="109"/>
      <c r="IQ9" s="109"/>
      <c r="IR9" s="109"/>
      <c r="IS9" s="109"/>
      <c r="IT9" s="109"/>
      <c r="IU9" s="109"/>
      <c r="IV9" s="109"/>
    </row>
    <row r="10" spans="1:256" s="126" customFormat="1" ht="33" customHeight="1" hidden="1">
      <c r="A10" s="177"/>
      <c r="B10" s="120"/>
      <c r="C10" s="116"/>
      <c r="D10" s="131"/>
      <c r="E10" s="132"/>
      <c r="F10" s="133"/>
      <c r="G10" s="116"/>
      <c r="H10" s="131"/>
      <c r="I10" s="132"/>
      <c r="J10" s="132"/>
      <c r="K10" s="133"/>
      <c r="L10" s="116"/>
      <c r="M10" s="131"/>
      <c r="N10" s="133"/>
      <c r="O10" s="116"/>
      <c r="P10" s="138"/>
      <c r="Q10" s="133"/>
      <c r="R10" s="116"/>
      <c r="S10" s="131"/>
      <c r="T10" s="132"/>
      <c r="U10" s="133"/>
      <c r="V10" s="101"/>
      <c r="W10" s="135"/>
      <c r="X10" s="132"/>
      <c r="Y10" s="132"/>
      <c r="Z10" s="132"/>
      <c r="AA10" s="132"/>
      <c r="AB10" s="133"/>
      <c r="AC10" s="135"/>
      <c r="AD10" s="132"/>
      <c r="AE10" s="133"/>
      <c r="AF10" s="135"/>
      <c r="AG10" s="132"/>
      <c r="AH10" s="132"/>
      <c r="AI10" s="132"/>
      <c r="AJ10" s="132"/>
      <c r="AK10" s="136"/>
      <c r="AL10" s="137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  <c r="IR10" s="109"/>
      <c r="IS10" s="109"/>
      <c r="IT10" s="109"/>
      <c r="IU10" s="109"/>
      <c r="IV10" s="109"/>
    </row>
    <row r="11" spans="1:256" ht="33" customHeight="1" hidden="1">
      <c r="A11" s="178"/>
      <c r="B11" s="86"/>
      <c r="C11" s="117"/>
      <c r="D11" s="83"/>
      <c r="E11" s="79"/>
      <c r="F11" s="80"/>
      <c r="G11" s="117"/>
      <c r="H11" s="83"/>
      <c r="I11" s="79"/>
      <c r="J11" s="79"/>
      <c r="K11" s="80"/>
      <c r="L11" s="117"/>
      <c r="M11" s="83"/>
      <c r="N11" s="80"/>
      <c r="O11" s="117"/>
      <c r="P11" s="83"/>
      <c r="Q11" s="80"/>
      <c r="R11" s="117"/>
      <c r="S11" s="83"/>
      <c r="T11" s="79"/>
      <c r="U11" s="80"/>
      <c r="V11" s="117"/>
      <c r="W11" s="85"/>
      <c r="X11" s="79"/>
      <c r="Y11" s="79"/>
      <c r="Z11" s="79"/>
      <c r="AA11" s="79"/>
      <c r="AB11" s="80"/>
      <c r="AC11" s="85"/>
      <c r="AD11" s="79"/>
      <c r="AE11" s="80"/>
      <c r="AF11" s="85"/>
      <c r="AG11" s="79"/>
      <c r="AH11" s="79"/>
      <c r="AI11" s="79"/>
      <c r="AJ11" s="79"/>
      <c r="AK11" s="79"/>
      <c r="AL11" s="82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09"/>
      <c r="HV11" s="109"/>
      <c r="HW11" s="109"/>
      <c r="HX11" s="109"/>
      <c r="HY11" s="109"/>
      <c r="HZ11" s="109"/>
      <c r="IA11" s="109"/>
      <c r="IB11" s="109"/>
      <c r="IC11" s="109"/>
      <c r="ID11" s="109"/>
      <c r="IE11" s="109"/>
      <c r="IF11" s="109"/>
      <c r="IG11" s="109"/>
      <c r="IH11" s="109"/>
      <c r="II11" s="109"/>
      <c r="IJ11" s="109"/>
      <c r="IK11" s="109"/>
      <c r="IL11" s="109"/>
      <c r="IM11" s="109"/>
      <c r="IN11" s="109"/>
      <c r="IO11" s="109"/>
      <c r="IP11" s="109"/>
      <c r="IQ11" s="109"/>
      <c r="IR11" s="109"/>
      <c r="IS11" s="109"/>
      <c r="IT11" s="109"/>
      <c r="IU11" s="109"/>
      <c r="IV11" s="109"/>
    </row>
    <row r="12" spans="1:256" s="126" customFormat="1" ht="33" customHeight="1" hidden="1">
      <c r="A12" s="179"/>
      <c r="B12" s="120"/>
      <c r="C12" s="117"/>
      <c r="D12" s="121"/>
      <c r="E12" s="122"/>
      <c r="F12" s="123"/>
      <c r="G12" s="117"/>
      <c r="H12" s="121"/>
      <c r="I12" s="122"/>
      <c r="J12" s="122"/>
      <c r="K12" s="123"/>
      <c r="L12" s="117"/>
      <c r="M12" s="121"/>
      <c r="N12" s="123"/>
      <c r="O12" s="117"/>
      <c r="P12" s="121"/>
      <c r="Q12" s="123"/>
      <c r="R12" s="117"/>
      <c r="S12" s="121"/>
      <c r="T12" s="122"/>
      <c r="U12" s="123"/>
      <c r="V12" s="117"/>
      <c r="W12" s="124"/>
      <c r="X12" s="122"/>
      <c r="Y12" s="122"/>
      <c r="Z12" s="122"/>
      <c r="AA12" s="122"/>
      <c r="AB12" s="123"/>
      <c r="AC12" s="124"/>
      <c r="AD12" s="122"/>
      <c r="AE12" s="123"/>
      <c r="AF12" s="124"/>
      <c r="AG12" s="122"/>
      <c r="AH12" s="122"/>
      <c r="AI12" s="122"/>
      <c r="AJ12" s="122"/>
      <c r="AK12" s="122"/>
      <c r="AL12" s="125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  <c r="HH12" s="109"/>
      <c r="HI12" s="109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09"/>
      <c r="HV12" s="109"/>
      <c r="HW12" s="109"/>
      <c r="HX12" s="109"/>
      <c r="HY12" s="109"/>
      <c r="HZ12" s="109"/>
      <c r="IA12" s="109"/>
      <c r="IB12" s="109"/>
      <c r="IC12" s="109"/>
      <c r="ID12" s="109"/>
      <c r="IE12" s="109"/>
      <c r="IF12" s="109"/>
      <c r="IG12" s="109"/>
      <c r="IH12" s="109"/>
      <c r="II12" s="109"/>
      <c r="IJ12" s="109"/>
      <c r="IK12" s="109"/>
      <c r="IL12" s="109"/>
      <c r="IM12" s="109"/>
      <c r="IN12" s="109"/>
      <c r="IO12" s="109"/>
      <c r="IP12" s="109"/>
      <c r="IQ12" s="109"/>
      <c r="IR12" s="109"/>
      <c r="IS12" s="109"/>
      <c r="IT12" s="109"/>
      <c r="IU12" s="109"/>
      <c r="IV12" s="109"/>
    </row>
    <row r="13" spans="1:256" s="100" customFormat="1" ht="33" customHeight="1" hidden="1">
      <c r="A13" s="180"/>
      <c r="B13" s="103"/>
      <c r="C13" s="117"/>
      <c r="D13" s="104"/>
      <c r="E13" s="105"/>
      <c r="F13" s="106"/>
      <c r="G13" s="117"/>
      <c r="H13" s="104"/>
      <c r="I13" s="105"/>
      <c r="J13" s="105"/>
      <c r="K13" s="106"/>
      <c r="L13" s="117"/>
      <c r="M13" s="104"/>
      <c r="N13" s="106"/>
      <c r="O13" s="117"/>
      <c r="P13" s="104"/>
      <c r="Q13" s="106"/>
      <c r="R13" s="117"/>
      <c r="S13" s="104"/>
      <c r="T13" s="105"/>
      <c r="U13" s="106"/>
      <c r="V13" s="117"/>
      <c r="W13" s="107"/>
      <c r="X13" s="105"/>
      <c r="Y13" s="105"/>
      <c r="Z13" s="105"/>
      <c r="AA13" s="105"/>
      <c r="AB13" s="106"/>
      <c r="AC13" s="107"/>
      <c r="AD13" s="105"/>
      <c r="AE13" s="106"/>
      <c r="AF13" s="107"/>
      <c r="AG13" s="105"/>
      <c r="AH13" s="105"/>
      <c r="AI13" s="105"/>
      <c r="AJ13" s="105"/>
      <c r="AK13" s="105"/>
      <c r="AL13" s="108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  <c r="GK13" s="109"/>
      <c r="GL13" s="109"/>
      <c r="GM13" s="109"/>
      <c r="GN13" s="109"/>
      <c r="GO13" s="109"/>
      <c r="GP13" s="109"/>
      <c r="GQ13" s="109"/>
      <c r="GR13" s="109"/>
      <c r="GS13" s="109"/>
      <c r="GT13" s="109"/>
      <c r="GU13" s="109"/>
      <c r="GV13" s="109"/>
      <c r="GW13" s="109"/>
      <c r="GX13" s="109"/>
      <c r="GY13" s="109"/>
      <c r="GZ13" s="109"/>
      <c r="HA13" s="109"/>
      <c r="HB13" s="109"/>
      <c r="HC13" s="109"/>
      <c r="HD13" s="109"/>
      <c r="HE13" s="109"/>
      <c r="HF13" s="109"/>
      <c r="HG13" s="109"/>
      <c r="HH13" s="109"/>
      <c r="HI13" s="109"/>
      <c r="HJ13" s="109"/>
      <c r="HK13" s="109"/>
      <c r="HL13" s="109"/>
      <c r="HM13" s="109"/>
      <c r="HN13" s="109"/>
      <c r="HO13" s="109"/>
      <c r="HP13" s="109"/>
      <c r="HQ13" s="109"/>
      <c r="HR13" s="109"/>
      <c r="HS13" s="109"/>
      <c r="HT13" s="109"/>
      <c r="HU13" s="109"/>
      <c r="HV13" s="109"/>
      <c r="HW13" s="109"/>
      <c r="HX13" s="109"/>
      <c r="HY13" s="109"/>
      <c r="HZ13" s="109"/>
      <c r="IA13" s="109"/>
      <c r="IB13" s="109"/>
      <c r="IC13" s="109"/>
      <c r="ID13" s="109"/>
      <c r="IE13" s="109"/>
      <c r="IF13" s="109"/>
      <c r="IG13" s="109"/>
      <c r="IH13" s="109"/>
      <c r="II13" s="109"/>
      <c r="IJ13" s="109"/>
      <c r="IK13" s="109"/>
      <c r="IL13" s="109"/>
      <c r="IM13" s="109"/>
      <c r="IN13" s="109"/>
      <c r="IO13" s="109"/>
      <c r="IP13" s="109"/>
      <c r="IQ13" s="109"/>
      <c r="IR13" s="109"/>
      <c r="IS13" s="109"/>
      <c r="IT13" s="109"/>
      <c r="IU13" s="109"/>
      <c r="IV13" s="109"/>
    </row>
    <row r="14" spans="1:256" s="126" customFormat="1" ht="33" customHeight="1" hidden="1">
      <c r="A14" s="179"/>
      <c r="B14" s="120"/>
      <c r="C14" s="117"/>
      <c r="D14" s="121"/>
      <c r="E14" s="122"/>
      <c r="F14" s="123"/>
      <c r="G14" s="117"/>
      <c r="H14" s="121"/>
      <c r="I14" s="122"/>
      <c r="J14" s="122"/>
      <c r="K14" s="123"/>
      <c r="L14" s="117"/>
      <c r="M14" s="121"/>
      <c r="N14" s="123"/>
      <c r="O14" s="117"/>
      <c r="P14" s="121"/>
      <c r="Q14" s="123"/>
      <c r="R14" s="117"/>
      <c r="S14" s="121"/>
      <c r="T14" s="122"/>
      <c r="U14" s="123"/>
      <c r="V14" s="117"/>
      <c r="W14" s="124"/>
      <c r="X14" s="122"/>
      <c r="Y14" s="122"/>
      <c r="Z14" s="122"/>
      <c r="AA14" s="122"/>
      <c r="AB14" s="123"/>
      <c r="AC14" s="124"/>
      <c r="AD14" s="122"/>
      <c r="AE14" s="123"/>
      <c r="AF14" s="124"/>
      <c r="AG14" s="122"/>
      <c r="AH14" s="122"/>
      <c r="AI14" s="122"/>
      <c r="AJ14" s="122"/>
      <c r="AK14" s="122"/>
      <c r="AL14" s="125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  <c r="IN14" s="109"/>
      <c r="IO14" s="109"/>
      <c r="IP14" s="109"/>
      <c r="IQ14" s="109"/>
      <c r="IR14" s="109"/>
      <c r="IS14" s="109"/>
      <c r="IT14" s="109"/>
      <c r="IU14" s="109"/>
      <c r="IV14" s="109"/>
    </row>
    <row r="15" spans="1:38" s="109" customFormat="1" ht="33" customHeight="1" hidden="1">
      <c r="A15" s="180"/>
      <c r="B15" s="103"/>
      <c r="C15" s="117"/>
      <c r="D15" s="104"/>
      <c r="E15" s="105"/>
      <c r="F15" s="106"/>
      <c r="G15" s="117"/>
      <c r="H15" s="104"/>
      <c r="I15" s="105"/>
      <c r="J15" s="105"/>
      <c r="K15" s="106"/>
      <c r="L15" s="117"/>
      <c r="M15" s="104"/>
      <c r="N15" s="106"/>
      <c r="O15" s="117"/>
      <c r="P15" s="104"/>
      <c r="Q15" s="106"/>
      <c r="R15" s="117"/>
      <c r="S15" s="104"/>
      <c r="T15" s="105"/>
      <c r="U15" s="106"/>
      <c r="V15" s="117"/>
      <c r="W15" s="107"/>
      <c r="X15" s="105"/>
      <c r="Y15" s="105"/>
      <c r="Z15" s="105"/>
      <c r="AA15" s="105"/>
      <c r="AB15" s="106"/>
      <c r="AC15" s="107"/>
      <c r="AD15" s="105"/>
      <c r="AE15" s="106"/>
      <c r="AF15" s="107"/>
      <c r="AG15" s="105"/>
      <c r="AH15" s="105"/>
      <c r="AI15" s="105"/>
      <c r="AJ15" s="105"/>
      <c r="AK15" s="105"/>
      <c r="AL15" s="108"/>
    </row>
    <row r="16" spans="1:256" s="126" customFormat="1" ht="33" customHeight="1" hidden="1">
      <c r="A16" s="179"/>
      <c r="B16" s="120"/>
      <c r="C16" s="117"/>
      <c r="D16" s="121"/>
      <c r="E16" s="122"/>
      <c r="F16" s="123"/>
      <c r="G16" s="117"/>
      <c r="H16" s="121"/>
      <c r="I16" s="122"/>
      <c r="J16" s="122"/>
      <c r="K16" s="123"/>
      <c r="L16" s="117"/>
      <c r="M16" s="121"/>
      <c r="N16" s="123"/>
      <c r="O16" s="117"/>
      <c r="P16" s="121"/>
      <c r="Q16" s="123"/>
      <c r="R16" s="117"/>
      <c r="S16" s="121"/>
      <c r="T16" s="122"/>
      <c r="U16" s="123"/>
      <c r="V16" s="117"/>
      <c r="W16" s="124"/>
      <c r="X16" s="122"/>
      <c r="Y16" s="122"/>
      <c r="Z16" s="122"/>
      <c r="AA16" s="122"/>
      <c r="AB16" s="123"/>
      <c r="AC16" s="124"/>
      <c r="AD16" s="122"/>
      <c r="AE16" s="123"/>
      <c r="AF16" s="124"/>
      <c r="AG16" s="122"/>
      <c r="AH16" s="122"/>
      <c r="AI16" s="122"/>
      <c r="AJ16" s="122"/>
      <c r="AK16" s="122"/>
      <c r="AL16" s="125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  <c r="GK16" s="109"/>
      <c r="GL16" s="109"/>
      <c r="GM16" s="109"/>
      <c r="GN16" s="109"/>
      <c r="GO16" s="109"/>
      <c r="GP16" s="109"/>
      <c r="GQ16" s="109"/>
      <c r="GR16" s="109"/>
      <c r="GS16" s="109"/>
      <c r="GT16" s="109"/>
      <c r="GU16" s="109"/>
      <c r="GV16" s="109"/>
      <c r="GW16" s="109"/>
      <c r="GX16" s="109"/>
      <c r="GY16" s="109"/>
      <c r="GZ16" s="109"/>
      <c r="HA16" s="109"/>
      <c r="HB16" s="109"/>
      <c r="HC16" s="109"/>
      <c r="HD16" s="109"/>
      <c r="HE16" s="109"/>
      <c r="HF16" s="109"/>
      <c r="HG16" s="109"/>
      <c r="HH16" s="109"/>
      <c r="HI16" s="109"/>
      <c r="HJ16" s="109"/>
      <c r="HK16" s="109"/>
      <c r="HL16" s="109"/>
      <c r="HM16" s="109"/>
      <c r="HN16" s="109"/>
      <c r="HO16" s="109"/>
      <c r="HP16" s="109"/>
      <c r="HQ16" s="109"/>
      <c r="HR16" s="109"/>
      <c r="HS16" s="109"/>
      <c r="HT16" s="109"/>
      <c r="HU16" s="109"/>
      <c r="HV16" s="109"/>
      <c r="HW16" s="109"/>
      <c r="HX16" s="109"/>
      <c r="HY16" s="109"/>
      <c r="HZ16" s="109"/>
      <c r="IA16" s="109"/>
      <c r="IB16" s="109"/>
      <c r="IC16" s="109"/>
      <c r="ID16" s="109"/>
      <c r="IE16" s="109"/>
      <c r="IF16" s="109"/>
      <c r="IG16" s="109"/>
      <c r="IH16" s="109"/>
      <c r="II16" s="109"/>
      <c r="IJ16" s="109"/>
      <c r="IK16" s="109"/>
      <c r="IL16" s="109"/>
      <c r="IM16" s="109"/>
      <c r="IN16" s="109"/>
      <c r="IO16" s="109"/>
      <c r="IP16" s="109"/>
      <c r="IQ16" s="109"/>
      <c r="IR16" s="109"/>
      <c r="IS16" s="109"/>
      <c r="IT16" s="109"/>
      <c r="IU16" s="109"/>
      <c r="IV16" s="109"/>
    </row>
    <row r="17" spans="1:38" s="109" customFormat="1" ht="33" customHeight="1" hidden="1">
      <c r="A17" s="180"/>
      <c r="B17" s="103"/>
      <c r="C17" s="117"/>
      <c r="D17" s="104"/>
      <c r="E17" s="105"/>
      <c r="F17" s="106"/>
      <c r="G17" s="117"/>
      <c r="H17" s="104"/>
      <c r="I17" s="105"/>
      <c r="J17" s="105"/>
      <c r="K17" s="106"/>
      <c r="L17" s="117"/>
      <c r="M17" s="104"/>
      <c r="N17" s="106"/>
      <c r="O17" s="117"/>
      <c r="P17" s="104"/>
      <c r="Q17" s="106"/>
      <c r="R17" s="117"/>
      <c r="S17" s="104"/>
      <c r="T17" s="105"/>
      <c r="U17" s="106"/>
      <c r="V17" s="117"/>
      <c r="W17" s="107"/>
      <c r="X17" s="105"/>
      <c r="Y17" s="105"/>
      <c r="Z17" s="105"/>
      <c r="AA17" s="105"/>
      <c r="AB17" s="106"/>
      <c r="AC17" s="107"/>
      <c r="AD17" s="105"/>
      <c r="AE17" s="106"/>
      <c r="AF17" s="107"/>
      <c r="AG17" s="105"/>
      <c r="AH17" s="105"/>
      <c r="AI17" s="105"/>
      <c r="AJ17" s="105"/>
      <c r="AK17" s="105"/>
      <c r="AL17" s="108"/>
    </row>
    <row r="18" spans="1:256" s="126" customFormat="1" ht="33" customHeight="1" hidden="1">
      <c r="A18" s="179"/>
      <c r="B18" s="120"/>
      <c r="C18" s="117"/>
      <c r="D18" s="121"/>
      <c r="E18" s="122"/>
      <c r="F18" s="123"/>
      <c r="G18" s="117"/>
      <c r="H18" s="121"/>
      <c r="I18" s="122"/>
      <c r="J18" s="122"/>
      <c r="K18" s="123"/>
      <c r="L18" s="117"/>
      <c r="M18" s="121"/>
      <c r="N18" s="123"/>
      <c r="O18" s="117"/>
      <c r="P18" s="121"/>
      <c r="Q18" s="123"/>
      <c r="R18" s="117"/>
      <c r="S18" s="121"/>
      <c r="T18" s="122"/>
      <c r="U18" s="123"/>
      <c r="V18" s="117"/>
      <c r="W18" s="124"/>
      <c r="X18" s="122"/>
      <c r="Y18" s="122"/>
      <c r="Z18" s="122"/>
      <c r="AA18" s="122"/>
      <c r="AB18" s="123"/>
      <c r="AC18" s="124"/>
      <c r="AD18" s="122"/>
      <c r="AE18" s="123"/>
      <c r="AF18" s="124"/>
      <c r="AG18" s="122"/>
      <c r="AH18" s="122"/>
      <c r="AI18" s="122"/>
      <c r="AJ18" s="122"/>
      <c r="AK18" s="122"/>
      <c r="AL18" s="125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S18" s="109"/>
      <c r="FT18" s="109"/>
      <c r="FU18" s="109"/>
      <c r="FV18" s="109"/>
      <c r="FW18" s="109"/>
      <c r="FX18" s="109"/>
      <c r="FY18" s="109"/>
      <c r="FZ18" s="109"/>
      <c r="GA18" s="109"/>
      <c r="GB18" s="109"/>
      <c r="GC18" s="109"/>
      <c r="GD18" s="109"/>
      <c r="GE18" s="109"/>
      <c r="GF18" s="109"/>
      <c r="GG18" s="109"/>
      <c r="GH18" s="109"/>
      <c r="GI18" s="109"/>
      <c r="GJ18" s="109"/>
      <c r="GK18" s="109"/>
      <c r="GL18" s="109"/>
      <c r="GM18" s="109"/>
      <c r="GN18" s="109"/>
      <c r="GO18" s="109"/>
      <c r="GP18" s="109"/>
      <c r="GQ18" s="109"/>
      <c r="GR18" s="109"/>
      <c r="GS18" s="109"/>
      <c r="GT18" s="109"/>
      <c r="GU18" s="109"/>
      <c r="GV18" s="109"/>
      <c r="GW18" s="109"/>
      <c r="GX18" s="109"/>
      <c r="GY18" s="109"/>
      <c r="GZ18" s="109"/>
      <c r="HA18" s="109"/>
      <c r="HB18" s="109"/>
      <c r="HC18" s="109"/>
      <c r="HD18" s="109"/>
      <c r="HE18" s="109"/>
      <c r="HF18" s="109"/>
      <c r="HG18" s="109"/>
      <c r="HH18" s="109"/>
      <c r="HI18" s="109"/>
      <c r="HJ18" s="109"/>
      <c r="HK18" s="109"/>
      <c r="HL18" s="109"/>
      <c r="HM18" s="109"/>
      <c r="HN18" s="109"/>
      <c r="HO18" s="109"/>
      <c r="HP18" s="109"/>
      <c r="HQ18" s="109"/>
      <c r="HR18" s="109"/>
      <c r="HS18" s="109"/>
      <c r="HT18" s="109"/>
      <c r="HU18" s="109"/>
      <c r="HV18" s="109"/>
      <c r="HW18" s="109"/>
      <c r="HX18" s="109"/>
      <c r="HY18" s="109"/>
      <c r="HZ18" s="109"/>
      <c r="IA18" s="109"/>
      <c r="IB18" s="109"/>
      <c r="IC18" s="109"/>
      <c r="ID18" s="109"/>
      <c r="IE18" s="109"/>
      <c r="IF18" s="109"/>
      <c r="IG18" s="109"/>
      <c r="IH18" s="109"/>
      <c r="II18" s="109"/>
      <c r="IJ18" s="109"/>
      <c r="IK18" s="109"/>
      <c r="IL18" s="109"/>
      <c r="IM18" s="109"/>
      <c r="IN18" s="109"/>
      <c r="IO18" s="109"/>
      <c r="IP18" s="109"/>
      <c r="IQ18" s="109"/>
      <c r="IR18" s="109"/>
      <c r="IS18" s="109"/>
      <c r="IT18" s="109"/>
      <c r="IU18" s="109"/>
      <c r="IV18" s="109"/>
    </row>
    <row r="19" spans="1:256" s="126" customFormat="1" ht="33" customHeight="1">
      <c r="A19" s="181" t="s">
        <v>192</v>
      </c>
      <c r="B19" s="160">
        <v>536</v>
      </c>
      <c r="C19" s="117">
        <v>2</v>
      </c>
      <c r="D19" s="161">
        <v>0</v>
      </c>
      <c r="E19" s="162">
        <v>1</v>
      </c>
      <c r="F19" s="163">
        <v>1</v>
      </c>
      <c r="G19" s="117">
        <v>54</v>
      </c>
      <c r="H19" s="161">
        <v>32</v>
      </c>
      <c r="I19" s="162">
        <v>20</v>
      </c>
      <c r="J19" s="162">
        <v>0</v>
      </c>
      <c r="K19" s="163">
        <v>2</v>
      </c>
      <c r="L19" s="117">
        <v>42</v>
      </c>
      <c r="M19" s="161">
        <v>41</v>
      </c>
      <c r="N19" s="163">
        <v>1</v>
      </c>
      <c r="O19" s="117">
        <v>2</v>
      </c>
      <c r="P19" s="161">
        <v>2</v>
      </c>
      <c r="Q19" s="163">
        <v>0</v>
      </c>
      <c r="R19" s="117">
        <v>83</v>
      </c>
      <c r="S19" s="161">
        <v>48</v>
      </c>
      <c r="T19" s="162">
        <v>18</v>
      </c>
      <c r="U19" s="163">
        <v>17</v>
      </c>
      <c r="V19" s="164">
        <v>353</v>
      </c>
      <c r="W19" s="165">
        <v>7</v>
      </c>
      <c r="X19" s="162">
        <v>5</v>
      </c>
      <c r="Y19" s="162">
        <v>0</v>
      </c>
      <c r="Z19" s="162">
        <v>3</v>
      </c>
      <c r="AA19" s="162">
        <v>14</v>
      </c>
      <c r="AB19" s="163">
        <v>3</v>
      </c>
      <c r="AC19" s="165">
        <v>6</v>
      </c>
      <c r="AD19" s="162">
        <v>54</v>
      </c>
      <c r="AE19" s="163">
        <v>81</v>
      </c>
      <c r="AF19" s="165">
        <v>20</v>
      </c>
      <c r="AG19" s="162">
        <v>12</v>
      </c>
      <c r="AH19" s="162">
        <v>71</v>
      </c>
      <c r="AI19" s="162">
        <v>2</v>
      </c>
      <c r="AJ19" s="162">
        <v>0</v>
      </c>
      <c r="AK19" s="162">
        <v>5</v>
      </c>
      <c r="AL19" s="166">
        <v>70</v>
      </c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09"/>
      <c r="FE19" s="109"/>
      <c r="FF19" s="109"/>
      <c r="FG19" s="109"/>
      <c r="FH19" s="109"/>
      <c r="FI19" s="109"/>
      <c r="FJ19" s="109"/>
      <c r="FK19" s="109"/>
      <c r="FL19" s="109"/>
      <c r="FM19" s="109"/>
      <c r="FN19" s="109"/>
      <c r="FO19" s="109"/>
      <c r="FP19" s="109"/>
      <c r="FQ19" s="109"/>
      <c r="FR19" s="109"/>
      <c r="FS19" s="109"/>
      <c r="FT19" s="109"/>
      <c r="FU19" s="109"/>
      <c r="FV19" s="109"/>
      <c r="FW19" s="109"/>
      <c r="FX19" s="109"/>
      <c r="FY19" s="109"/>
      <c r="FZ19" s="109"/>
      <c r="GA19" s="109"/>
      <c r="GB19" s="109"/>
      <c r="GC19" s="109"/>
      <c r="GD19" s="109"/>
      <c r="GE19" s="109"/>
      <c r="GF19" s="109"/>
      <c r="GG19" s="109"/>
      <c r="GH19" s="109"/>
      <c r="GI19" s="109"/>
      <c r="GJ19" s="109"/>
      <c r="GK19" s="109"/>
      <c r="GL19" s="109"/>
      <c r="GM19" s="109"/>
      <c r="GN19" s="109"/>
      <c r="GO19" s="109"/>
      <c r="GP19" s="109"/>
      <c r="GQ19" s="109"/>
      <c r="GR19" s="109"/>
      <c r="GS19" s="109"/>
      <c r="GT19" s="109"/>
      <c r="GU19" s="109"/>
      <c r="GV19" s="109"/>
      <c r="GW19" s="109"/>
      <c r="GX19" s="109"/>
      <c r="GY19" s="109"/>
      <c r="GZ19" s="109"/>
      <c r="HA19" s="109"/>
      <c r="HB19" s="109"/>
      <c r="HC19" s="109"/>
      <c r="HD19" s="109"/>
      <c r="HE19" s="109"/>
      <c r="HF19" s="109"/>
      <c r="HG19" s="109"/>
      <c r="HH19" s="109"/>
      <c r="HI19" s="109"/>
      <c r="HJ19" s="109"/>
      <c r="HK19" s="109"/>
      <c r="HL19" s="109"/>
      <c r="HM19" s="109"/>
      <c r="HN19" s="109"/>
      <c r="HO19" s="109"/>
      <c r="HP19" s="109"/>
      <c r="HQ19" s="109"/>
      <c r="HR19" s="109"/>
      <c r="HS19" s="109"/>
      <c r="HT19" s="109"/>
      <c r="HU19" s="109"/>
      <c r="HV19" s="109"/>
      <c r="HW19" s="109"/>
      <c r="HX19" s="109"/>
      <c r="HY19" s="109"/>
      <c r="HZ19" s="109"/>
      <c r="IA19" s="109"/>
      <c r="IB19" s="109"/>
      <c r="IC19" s="109"/>
      <c r="ID19" s="109"/>
      <c r="IE19" s="109"/>
      <c r="IF19" s="109"/>
      <c r="IG19" s="109"/>
      <c r="IH19" s="109"/>
      <c r="II19" s="109"/>
      <c r="IJ19" s="109"/>
      <c r="IK19" s="109"/>
      <c r="IL19" s="109"/>
      <c r="IM19" s="109"/>
      <c r="IN19" s="109"/>
      <c r="IO19" s="109"/>
      <c r="IP19" s="109"/>
      <c r="IQ19" s="109"/>
      <c r="IR19" s="109"/>
      <c r="IS19" s="109"/>
      <c r="IT19" s="109"/>
      <c r="IU19" s="109"/>
      <c r="IV19" s="109"/>
    </row>
    <row r="20" spans="1:256" s="126" customFormat="1" ht="33" customHeight="1">
      <c r="A20" s="182" t="s">
        <v>193</v>
      </c>
      <c r="B20" s="167">
        <v>797</v>
      </c>
      <c r="C20" s="168">
        <v>6</v>
      </c>
      <c r="D20" s="169"/>
      <c r="E20" s="170">
        <v>2</v>
      </c>
      <c r="F20" s="171">
        <v>1</v>
      </c>
      <c r="G20" s="168">
        <v>83</v>
      </c>
      <c r="H20" s="169">
        <v>46</v>
      </c>
      <c r="I20" s="170">
        <v>32</v>
      </c>
      <c r="J20" s="170">
        <v>2</v>
      </c>
      <c r="K20" s="171">
        <v>3</v>
      </c>
      <c r="L20" s="168">
        <v>57</v>
      </c>
      <c r="M20" s="169">
        <v>56</v>
      </c>
      <c r="N20" s="171">
        <v>1</v>
      </c>
      <c r="O20" s="168">
        <v>3</v>
      </c>
      <c r="P20" s="169">
        <v>2</v>
      </c>
      <c r="Q20" s="171">
        <v>1</v>
      </c>
      <c r="R20" s="168">
        <v>125</v>
      </c>
      <c r="S20" s="169">
        <v>81</v>
      </c>
      <c r="T20" s="170">
        <v>20</v>
      </c>
      <c r="U20" s="171">
        <v>24</v>
      </c>
      <c r="V20" s="172">
        <v>523</v>
      </c>
      <c r="W20" s="173">
        <v>12</v>
      </c>
      <c r="X20" s="170">
        <v>9</v>
      </c>
      <c r="Y20" s="170">
        <v>1</v>
      </c>
      <c r="Z20" s="170">
        <v>6</v>
      </c>
      <c r="AA20" s="170">
        <v>18</v>
      </c>
      <c r="AB20" s="171">
        <v>5</v>
      </c>
      <c r="AC20" s="173">
        <v>9</v>
      </c>
      <c r="AD20" s="170">
        <v>74</v>
      </c>
      <c r="AE20" s="171">
        <v>116</v>
      </c>
      <c r="AF20" s="173">
        <v>26</v>
      </c>
      <c r="AG20" s="170">
        <v>15</v>
      </c>
      <c r="AH20" s="170">
        <v>101</v>
      </c>
      <c r="AI20" s="170">
        <v>5</v>
      </c>
      <c r="AJ20" s="170">
        <v>0</v>
      </c>
      <c r="AK20" s="170">
        <v>5</v>
      </c>
      <c r="AL20" s="174">
        <v>121</v>
      </c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09"/>
      <c r="FL20" s="109"/>
      <c r="FM20" s="109"/>
      <c r="FN20" s="109"/>
      <c r="FO20" s="109"/>
      <c r="FP20" s="109"/>
      <c r="FQ20" s="109"/>
      <c r="FR20" s="109"/>
      <c r="FS20" s="109"/>
      <c r="FT20" s="109"/>
      <c r="FU20" s="109"/>
      <c r="FV20" s="109"/>
      <c r="FW20" s="109"/>
      <c r="FX20" s="109"/>
      <c r="FY20" s="109"/>
      <c r="FZ20" s="109"/>
      <c r="GA20" s="109"/>
      <c r="GB20" s="109"/>
      <c r="GC20" s="109"/>
      <c r="GD20" s="109"/>
      <c r="GE20" s="109"/>
      <c r="GF20" s="109"/>
      <c r="GG20" s="109"/>
      <c r="GH20" s="109"/>
      <c r="GI20" s="109"/>
      <c r="GJ20" s="109"/>
      <c r="GK20" s="109"/>
      <c r="GL20" s="109"/>
      <c r="GM20" s="109"/>
      <c r="GN20" s="109"/>
      <c r="GO20" s="109"/>
      <c r="GP20" s="109"/>
      <c r="GQ20" s="109"/>
      <c r="GR20" s="109"/>
      <c r="GS20" s="109"/>
      <c r="GT20" s="109"/>
      <c r="GU20" s="109"/>
      <c r="GV20" s="109"/>
      <c r="GW20" s="109"/>
      <c r="GX20" s="109"/>
      <c r="GY20" s="109"/>
      <c r="GZ20" s="109"/>
      <c r="HA20" s="109"/>
      <c r="HB20" s="109"/>
      <c r="HC20" s="109"/>
      <c r="HD20" s="109"/>
      <c r="HE20" s="109"/>
      <c r="HF20" s="109"/>
      <c r="HG20" s="109"/>
      <c r="HH20" s="109"/>
      <c r="HI20" s="109"/>
      <c r="HJ20" s="109"/>
      <c r="HK20" s="109"/>
      <c r="HL20" s="109"/>
      <c r="HM20" s="109"/>
      <c r="HN20" s="109"/>
      <c r="HO20" s="109"/>
      <c r="HP20" s="109"/>
      <c r="HQ20" s="109"/>
      <c r="HR20" s="109"/>
      <c r="HS20" s="109"/>
      <c r="HT20" s="109"/>
      <c r="HU20" s="109"/>
      <c r="HV20" s="109"/>
      <c r="HW20" s="109"/>
      <c r="HX20" s="109"/>
      <c r="HY20" s="109"/>
      <c r="HZ20" s="109"/>
      <c r="IA20" s="109"/>
      <c r="IB20" s="109"/>
      <c r="IC20" s="109"/>
      <c r="ID20" s="109"/>
      <c r="IE20" s="109"/>
      <c r="IF20" s="109"/>
      <c r="IG20" s="109"/>
      <c r="IH20" s="109"/>
      <c r="II20" s="109"/>
      <c r="IJ20" s="109"/>
      <c r="IK20" s="109"/>
      <c r="IL20" s="109"/>
      <c r="IM20" s="109"/>
      <c r="IN20" s="109"/>
      <c r="IO20" s="109"/>
      <c r="IP20" s="109"/>
      <c r="IQ20" s="109"/>
      <c r="IR20" s="109"/>
      <c r="IS20" s="109"/>
      <c r="IT20" s="109"/>
      <c r="IU20" s="109"/>
      <c r="IV20" s="109"/>
    </row>
    <row r="21" spans="1:256" s="126" customFormat="1" ht="33" customHeight="1">
      <c r="A21" s="181" t="s">
        <v>194</v>
      </c>
      <c r="B21" s="160">
        <v>1039</v>
      </c>
      <c r="C21" s="117">
        <v>9</v>
      </c>
      <c r="D21" s="161">
        <v>3</v>
      </c>
      <c r="E21" s="162">
        <v>1</v>
      </c>
      <c r="F21" s="163">
        <v>5</v>
      </c>
      <c r="G21" s="117">
        <v>104</v>
      </c>
      <c r="H21" s="161">
        <v>55</v>
      </c>
      <c r="I21" s="162">
        <v>42</v>
      </c>
      <c r="J21" s="162">
        <v>3</v>
      </c>
      <c r="K21" s="163">
        <v>4</v>
      </c>
      <c r="L21" s="117">
        <v>67</v>
      </c>
      <c r="M21" s="161">
        <v>66</v>
      </c>
      <c r="N21" s="163">
        <v>1</v>
      </c>
      <c r="O21" s="117">
        <v>6</v>
      </c>
      <c r="P21" s="161">
        <v>5</v>
      </c>
      <c r="Q21" s="163">
        <v>1</v>
      </c>
      <c r="R21" s="117">
        <v>158</v>
      </c>
      <c r="S21" s="161">
        <v>100</v>
      </c>
      <c r="T21" s="162">
        <v>23</v>
      </c>
      <c r="U21" s="163">
        <v>35</v>
      </c>
      <c r="V21" s="164">
        <v>695</v>
      </c>
      <c r="W21" s="165">
        <v>18</v>
      </c>
      <c r="X21" s="162">
        <v>11</v>
      </c>
      <c r="Y21" s="162">
        <v>2</v>
      </c>
      <c r="Z21" s="162">
        <v>6</v>
      </c>
      <c r="AA21" s="162">
        <v>20</v>
      </c>
      <c r="AB21" s="163">
        <v>9</v>
      </c>
      <c r="AC21" s="165">
        <v>10</v>
      </c>
      <c r="AD21" s="162">
        <v>87</v>
      </c>
      <c r="AE21" s="163">
        <v>167</v>
      </c>
      <c r="AF21" s="165">
        <v>30</v>
      </c>
      <c r="AG21" s="162">
        <v>20</v>
      </c>
      <c r="AH21" s="162">
        <v>132</v>
      </c>
      <c r="AI21" s="162">
        <v>6</v>
      </c>
      <c r="AJ21" s="162">
        <v>1</v>
      </c>
      <c r="AK21" s="162">
        <v>6</v>
      </c>
      <c r="AL21" s="166">
        <v>170</v>
      </c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S21" s="109"/>
      <c r="FT21" s="109"/>
      <c r="FU21" s="109"/>
      <c r="FV21" s="109"/>
      <c r="FW21" s="109"/>
      <c r="FX21" s="109"/>
      <c r="FY21" s="109"/>
      <c r="FZ21" s="109"/>
      <c r="GA21" s="109"/>
      <c r="GB21" s="109"/>
      <c r="GC21" s="109"/>
      <c r="GD21" s="109"/>
      <c r="GE21" s="109"/>
      <c r="GF21" s="109"/>
      <c r="GG21" s="109"/>
      <c r="GH21" s="109"/>
      <c r="GI21" s="109"/>
      <c r="GJ21" s="109"/>
      <c r="GK21" s="109"/>
      <c r="GL21" s="109"/>
      <c r="GM21" s="109"/>
      <c r="GN21" s="109"/>
      <c r="GO21" s="109"/>
      <c r="GP21" s="109"/>
      <c r="GQ21" s="109"/>
      <c r="GR21" s="109"/>
      <c r="GS21" s="109"/>
      <c r="GT21" s="109"/>
      <c r="GU21" s="109"/>
      <c r="GV21" s="109"/>
      <c r="GW21" s="109"/>
      <c r="GX21" s="109"/>
      <c r="GY21" s="109"/>
      <c r="GZ21" s="109"/>
      <c r="HA21" s="109"/>
      <c r="HB21" s="109"/>
      <c r="HC21" s="109"/>
      <c r="HD21" s="109"/>
      <c r="HE21" s="109"/>
      <c r="HF21" s="109"/>
      <c r="HG21" s="109"/>
      <c r="HH21" s="109"/>
      <c r="HI21" s="109"/>
      <c r="HJ21" s="109"/>
      <c r="HK21" s="109"/>
      <c r="HL21" s="109"/>
      <c r="HM21" s="109"/>
      <c r="HN21" s="109"/>
      <c r="HO21" s="109"/>
      <c r="HP21" s="109"/>
      <c r="HQ21" s="109"/>
      <c r="HR21" s="109"/>
      <c r="HS21" s="109"/>
      <c r="HT21" s="109"/>
      <c r="HU21" s="109"/>
      <c r="HV21" s="109"/>
      <c r="HW21" s="109"/>
      <c r="HX21" s="109"/>
      <c r="HY21" s="109"/>
      <c r="HZ21" s="109"/>
      <c r="IA21" s="109"/>
      <c r="IB21" s="109"/>
      <c r="IC21" s="109"/>
      <c r="ID21" s="109"/>
      <c r="IE21" s="109"/>
      <c r="IF21" s="109"/>
      <c r="IG21" s="109"/>
      <c r="IH21" s="109"/>
      <c r="II21" s="109"/>
      <c r="IJ21" s="109"/>
      <c r="IK21" s="109"/>
      <c r="IL21" s="109"/>
      <c r="IM21" s="109"/>
      <c r="IN21" s="109"/>
      <c r="IO21" s="109"/>
      <c r="IP21" s="109"/>
      <c r="IQ21" s="109"/>
      <c r="IR21" s="109"/>
      <c r="IS21" s="109"/>
      <c r="IT21" s="109"/>
      <c r="IU21" s="109"/>
      <c r="IV21" s="109"/>
    </row>
    <row r="22" spans="1:256" s="126" customFormat="1" ht="33" customHeight="1">
      <c r="A22" s="182" t="s">
        <v>195</v>
      </c>
      <c r="B22" s="167">
        <v>1257</v>
      </c>
      <c r="C22" s="168">
        <v>11</v>
      </c>
      <c r="D22" s="169">
        <v>4</v>
      </c>
      <c r="E22" s="170">
        <v>1</v>
      </c>
      <c r="F22" s="171">
        <v>6</v>
      </c>
      <c r="G22" s="168">
        <v>128</v>
      </c>
      <c r="H22" s="169">
        <v>70</v>
      </c>
      <c r="I22" s="170">
        <v>50</v>
      </c>
      <c r="J22" s="170">
        <v>4</v>
      </c>
      <c r="K22" s="171">
        <v>4</v>
      </c>
      <c r="L22" s="168">
        <v>87</v>
      </c>
      <c r="M22" s="169">
        <v>85</v>
      </c>
      <c r="N22" s="171">
        <v>2</v>
      </c>
      <c r="O22" s="168">
        <v>8</v>
      </c>
      <c r="P22" s="169">
        <v>7</v>
      </c>
      <c r="Q22" s="171">
        <v>1</v>
      </c>
      <c r="R22" s="168">
        <v>186</v>
      </c>
      <c r="S22" s="169">
        <v>116</v>
      </c>
      <c r="T22" s="170">
        <v>30</v>
      </c>
      <c r="U22" s="171">
        <v>40</v>
      </c>
      <c r="V22" s="172">
        <v>837</v>
      </c>
      <c r="W22" s="173">
        <v>24</v>
      </c>
      <c r="X22" s="170">
        <v>18</v>
      </c>
      <c r="Y22" s="170">
        <v>3</v>
      </c>
      <c r="Z22" s="170">
        <v>6</v>
      </c>
      <c r="AA22" s="170">
        <v>23</v>
      </c>
      <c r="AB22" s="171">
        <v>9</v>
      </c>
      <c r="AC22" s="173">
        <v>12</v>
      </c>
      <c r="AD22" s="170">
        <v>103</v>
      </c>
      <c r="AE22" s="171">
        <v>208</v>
      </c>
      <c r="AF22" s="173">
        <v>39</v>
      </c>
      <c r="AG22" s="170">
        <v>26</v>
      </c>
      <c r="AH22" s="170">
        <v>151</v>
      </c>
      <c r="AI22" s="170">
        <v>6</v>
      </c>
      <c r="AJ22" s="170">
        <v>1</v>
      </c>
      <c r="AK22" s="170">
        <v>13</v>
      </c>
      <c r="AL22" s="174">
        <v>197</v>
      </c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09"/>
      <c r="FL22" s="109"/>
      <c r="FM22" s="109"/>
      <c r="FN22" s="109"/>
      <c r="FO22" s="109"/>
      <c r="FP22" s="109"/>
      <c r="FQ22" s="109"/>
      <c r="FR22" s="109"/>
      <c r="FS22" s="109"/>
      <c r="FT22" s="109"/>
      <c r="FU22" s="109"/>
      <c r="FV22" s="109"/>
      <c r="FW22" s="109"/>
      <c r="FX22" s="109"/>
      <c r="FY22" s="109"/>
      <c r="FZ22" s="109"/>
      <c r="GA22" s="109"/>
      <c r="GB22" s="109"/>
      <c r="GC22" s="109"/>
      <c r="GD22" s="109"/>
      <c r="GE22" s="109"/>
      <c r="GF22" s="109"/>
      <c r="GG22" s="109"/>
      <c r="GH22" s="109"/>
      <c r="GI22" s="109"/>
      <c r="GJ22" s="109"/>
      <c r="GK22" s="109"/>
      <c r="GL22" s="109"/>
      <c r="GM22" s="109"/>
      <c r="GN22" s="109"/>
      <c r="GO22" s="109"/>
      <c r="GP22" s="109"/>
      <c r="GQ22" s="109"/>
      <c r="GR22" s="109"/>
      <c r="GS22" s="109"/>
      <c r="GT22" s="109"/>
      <c r="GU22" s="109"/>
      <c r="GV22" s="109"/>
      <c r="GW22" s="109"/>
      <c r="GX22" s="109"/>
      <c r="GY22" s="109"/>
      <c r="GZ22" s="109"/>
      <c r="HA22" s="109"/>
      <c r="HB22" s="109"/>
      <c r="HC22" s="109"/>
      <c r="HD22" s="109"/>
      <c r="HE22" s="109"/>
      <c r="HF22" s="109"/>
      <c r="HG22" s="109"/>
      <c r="HH22" s="109"/>
      <c r="HI22" s="109"/>
      <c r="HJ22" s="109"/>
      <c r="HK22" s="109"/>
      <c r="HL22" s="109"/>
      <c r="HM22" s="109"/>
      <c r="HN22" s="109"/>
      <c r="HO22" s="109"/>
      <c r="HP22" s="109"/>
      <c r="HQ22" s="109"/>
      <c r="HR22" s="109"/>
      <c r="HS22" s="109"/>
      <c r="HT22" s="109"/>
      <c r="HU22" s="109"/>
      <c r="HV22" s="109"/>
      <c r="HW22" s="109"/>
      <c r="HX22" s="109"/>
      <c r="HY22" s="109"/>
      <c r="HZ22" s="109"/>
      <c r="IA22" s="109"/>
      <c r="IB22" s="109"/>
      <c r="IC22" s="109"/>
      <c r="ID22" s="109"/>
      <c r="IE22" s="109"/>
      <c r="IF22" s="109"/>
      <c r="IG22" s="109"/>
      <c r="IH22" s="109"/>
      <c r="II22" s="109"/>
      <c r="IJ22" s="109"/>
      <c r="IK22" s="109"/>
      <c r="IL22" s="109"/>
      <c r="IM22" s="109"/>
      <c r="IN22" s="109"/>
      <c r="IO22" s="109"/>
      <c r="IP22" s="109"/>
      <c r="IQ22" s="109"/>
      <c r="IR22" s="109"/>
      <c r="IS22" s="109"/>
      <c r="IT22" s="109"/>
      <c r="IU22" s="109"/>
      <c r="IV22" s="109"/>
    </row>
    <row r="23" spans="1:256" s="126" customFormat="1" ht="33" customHeight="1">
      <c r="A23" s="181" t="s">
        <v>196</v>
      </c>
      <c r="B23" s="160">
        <v>1492</v>
      </c>
      <c r="C23" s="117">
        <v>13</v>
      </c>
      <c r="D23" s="161">
        <v>5</v>
      </c>
      <c r="E23" s="162">
        <v>1</v>
      </c>
      <c r="F23" s="163">
        <v>7</v>
      </c>
      <c r="G23" s="117">
        <v>143</v>
      </c>
      <c r="H23" s="161">
        <v>80</v>
      </c>
      <c r="I23" s="162">
        <v>53</v>
      </c>
      <c r="J23" s="162">
        <v>4</v>
      </c>
      <c r="K23" s="163">
        <v>6</v>
      </c>
      <c r="L23" s="117">
        <v>109</v>
      </c>
      <c r="M23" s="161">
        <v>106</v>
      </c>
      <c r="N23" s="163">
        <v>3</v>
      </c>
      <c r="O23" s="117">
        <v>13</v>
      </c>
      <c r="P23" s="161">
        <v>11</v>
      </c>
      <c r="Q23" s="163">
        <v>2</v>
      </c>
      <c r="R23" s="117">
        <v>215</v>
      </c>
      <c r="S23" s="161">
        <v>130</v>
      </c>
      <c r="T23" s="162">
        <v>36</v>
      </c>
      <c r="U23" s="163">
        <v>49</v>
      </c>
      <c r="V23" s="164">
        <v>999</v>
      </c>
      <c r="W23" s="165">
        <v>31</v>
      </c>
      <c r="X23" s="162">
        <v>16</v>
      </c>
      <c r="Y23" s="162">
        <v>5</v>
      </c>
      <c r="Z23" s="162">
        <v>8</v>
      </c>
      <c r="AA23" s="162">
        <v>25</v>
      </c>
      <c r="AB23" s="163">
        <v>11</v>
      </c>
      <c r="AC23" s="165">
        <v>12</v>
      </c>
      <c r="AD23" s="162">
        <v>129</v>
      </c>
      <c r="AE23" s="163">
        <v>257</v>
      </c>
      <c r="AF23" s="165">
        <v>44</v>
      </c>
      <c r="AG23" s="162">
        <v>32</v>
      </c>
      <c r="AH23" s="162">
        <v>174</v>
      </c>
      <c r="AI23" s="162">
        <v>11</v>
      </c>
      <c r="AJ23" s="162">
        <v>1</v>
      </c>
      <c r="AK23" s="162">
        <v>19</v>
      </c>
      <c r="AL23" s="166">
        <v>224</v>
      </c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S23" s="109"/>
      <c r="FT23" s="109"/>
      <c r="FU23" s="109"/>
      <c r="FV23" s="109"/>
      <c r="FW23" s="109"/>
      <c r="FX23" s="109"/>
      <c r="FY23" s="109"/>
      <c r="FZ23" s="109"/>
      <c r="GA23" s="109"/>
      <c r="GB23" s="109"/>
      <c r="GC23" s="109"/>
      <c r="GD23" s="109"/>
      <c r="GE23" s="109"/>
      <c r="GF23" s="109"/>
      <c r="GG23" s="109"/>
      <c r="GH23" s="109"/>
      <c r="GI23" s="109"/>
      <c r="GJ23" s="109"/>
      <c r="GK23" s="109"/>
      <c r="GL23" s="109"/>
      <c r="GM23" s="109"/>
      <c r="GN23" s="109"/>
      <c r="GO23" s="109"/>
      <c r="GP23" s="109"/>
      <c r="GQ23" s="109"/>
      <c r="GR23" s="109"/>
      <c r="GS23" s="109"/>
      <c r="GT23" s="109"/>
      <c r="GU23" s="109"/>
      <c r="GV23" s="109"/>
      <c r="GW23" s="109"/>
      <c r="GX23" s="109"/>
      <c r="GY23" s="109"/>
      <c r="GZ23" s="109"/>
      <c r="HA23" s="109"/>
      <c r="HB23" s="109"/>
      <c r="HC23" s="109"/>
      <c r="HD23" s="109"/>
      <c r="HE23" s="109"/>
      <c r="HF23" s="109"/>
      <c r="HG23" s="109"/>
      <c r="HH23" s="109"/>
      <c r="HI23" s="109"/>
      <c r="HJ23" s="109"/>
      <c r="HK23" s="109"/>
      <c r="HL23" s="109"/>
      <c r="HM23" s="109"/>
      <c r="HN23" s="109"/>
      <c r="HO23" s="109"/>
      <c r="HP23" s="109"/>
      <c r="HQ23" s="109"/>
      <c r="HR23" s="109"/>
      <c r="HS23" s="109"/>
      <c r="HT23" s="109"/>
      <c r="HU23" s="109"/>
      <c r="HV23" s="109"/>
      <c r="HW23" s="109"/>
      <c r="HX23" s="109"/>
      <c r="HY23" s="109"/>
      <c r="HZ23" s="109"/>
      <c r="IA23" s="109"/>
      <c r="IB23" s="109"/>
      <c r="IC23" s="109"/>
      <c r="ID23" s="109"/>
      <c r="IE23" s="109"/>
      <c r="IF23" s="109"/>
      <c r="IG23" s="109"/>
      <c r="IH23" s="109"/>
      <c r="II23" s="109"/>
      <c r="IJ23" s="109"/>
      <c r="IK23" s="109"/>
      <c r="IL23" s="109"/>
      <c r="IM23" s="109"/>
      <c r="IN23" s="109"/>
      <c r="IO23" s="109"/>
      <c r="IP23" s="109"/>
      <c r="IQ23" s="109"/>
      <c r="IR23" s="109"/>
      <c r="IS23" s="109"/>
      <c r="IT23" s="109"/>
      <c r="IU23" s="109"/>
      <c r="IV23" s="109"/>
    </row>
    <row r="24" spans="1:256" s="126" customFormat="1" ht="33" customHeight="1">
      <c r="A24" s="182" t="s">
        <v>197</v>
      </c>
      <c r="B24" s="167">
        <v>1731</v>
      </c>
      <c r="C24" s="168">
        <v>14</v>
      </c>
      <c r="D24" s="169">
        <v>6</v>
      </c>
      <c r="E24" s="170">
        <v>1</v>
      </c>
      <c r="F24" s="171">
        <v>7</v>
      </c>
      <c r="G24" s="168">
        <v>160</v>
      </c>
      <c r="H24" s="169">
        <v>86</v>
      </c>
      <c r="I24" s="170">
        <v>61</v>
      </c>
      <c r="J24" s="170">
        <v>6</v>
      </c>
      <c r="K24" s="171">
        <v>7</v>
      </c>
      <c r="L24" s="168">
        <v>128</v>
      </c>
      <c r="M24" s="169">
        <v>123</v>
      </c>
      <c r="N24" s="171">
        <v>5</v>
      </c>
      <c r="O24" s="168">
        <v>14</v>
      </c>
      <c r="P24" s="169">
        <v>12</v>
      </c>
      <c r="Q24" s="171">
        <v>2</v>
      </c>
      <c r="R24" s="168">
        <v>231</v>
      </c>
      <c r="S24" s="169">
        <v>137</v>
      </c>
      <c r="T24" s="170">
        <v>39</v>
      </c>
      <c r="U24" s="171">
        <v>55</v>
      </c>
      <c r="V24" s="172">
        <v>1184</v>
      </c>
      <c r="W24" s="173">
        <v>40</v>
      </c>
      <c r="X24" s="170">
        <v>21</v>
      </c>
      <c r="Y24" s="170">
        <v>6</v>
      </c>
      <c r="Z24" s="170">
        <v>8</v>
      </c>
      <c r="AA24" s="170">
        <v>26</v>
      </c>
      <c r="AB24" s="171">
        <v>13</v>
      </c>
      <c r="AC24" s="173">
        <v>13</v>
      </c>
      <c r="AD24" s="170">
        <v>164</v>
      </c>
      <c r="AE24" s="171">
        <v>302</v>
      </c>
      <c r="AF24" s="173">
        <v>49</v>
      </c>
      <c r="AG24" s="170">
        <v>37</v>
      </c>
      <c r="AH24" s="170">
        <v>195</v>
      </c>
      <c r="AI24" s="170">
        <v>12</v>
      </c>
      <c r="AJ24" s="170">
        <v>1</v>
      </c>
      <c r="AK24" s="170">
        <v>29</v>
      </c>
      <c r="AL24" s="174">
        <v>268</v>
      </c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09"/>
      <c r="FL24" s="109"/>
      <c r="FM24" s="109"/>
      <c r="FN24" s="109"/>
      <c r="FO24" s="109"/>
      <c r="FP24" s="109"/>
      <c r="FQ24" s="109"/>
      <c r="FR24" s="109"/>
      <c r="FS24" s="109"/>
      <c r="FT24" s="109"/>
      <c r="FU24" s="109"/>
      <c r="FV24" s="109"/>
      <c r="FW24" s="109"/>
      <c r="FX24" s="109"/>
      <c r="FY24" s="109"/>
      <c r="FZ24" s="109"/>
      <c r="GA24" s="109"/>
      <c r="GB24" s="109"/>
      <c r="GC24" s="109"/>
      <c r="GD24" s="109"/>
      <c r="GE24" s="109"/>
      <c r="GF24" s="109"/>
      <c r="GG24" s="109"/>
      <c r="GH24" s="109"/>
      <c r="GI24" s="109"/>
      <c r="GJ24" s="109"/>
      <c r="GK24" s="109"/>
      <c r="GL24" s="109"/>
      <c r="GM24" s="109"/>
      <c r="GN24" s="109"/>
      <c r="GO24" s="109"/>
      <c r="GP24" s="109"/>
      <c r="GQ24" s="109"/>
      <c r="GR24" s="109"/>
      <c r="GS24" s="109"/>
      <c r="GT24" s="109"/>
      <c r="GU24" s="109"/>
      <c r="GV24" s="109"/>
      <c r="GW24" s="109"/>
      <c r="GX24" s="109"/>
      <c r="GY24" s="109"/>
      <c r="GZ24" s="109"/>
      <c r="HA24" s="109"/>
      <c r="HB24" s="109"/>
      <c r="HC24" s="109"/>
      <c r="HD24" s="109"/>
      <c r="HE24" s="109"/>
      <c r="HF24" s="109"/>
      <c r="HG24" s="109"/>
      <c r="HH24" s="109"/>
      <c r="HI24" s="109"/>
      <c r="HJ24" s="109"/>
      <c r="HK24" s="109"/>
      <c r="HL24" s="109"/>
      <c r="HM24" s="109"/>
      <c r="HN24" s="109"/>
      <c r="HO24" s="109"/>
      <c r="HP24" s="109"/>
      <c r="HQ24" s="109"/>
      <c r="HR24" s="109"/>
      <c r="HS24" s="109"/>
      <c r="HT24" s="109"/>
      <c r="HU24" s="109"/>
      <c r="HV24" s="109"/>
      <c r="HW24" s="109"/>
      <c r="HX24" s="109"/>
      <c r="HY24" s="109"/>
      <c r="HZ24" s="109"/>
      <c r="IA24" s="109"/>
      <c r="IB24" s="109"/>
      <c r="IC24" s="109"/>
      <c r="ID24" s="109"/>
      <c r="IE24" s="109"/>
      <c r="IF24" s="109"/>
      <c r="IG24" s="109"/>
      <c r="IH24" s="109"/>
      <c r="II24" s="109"/>
      <c r="IJ24" s="109"/>
      <c r="IK24" s="109"/>
      <c r="IL24" s="109"/>
      <c r="IM24" s="109"/>
      <c r="IN24" s="109"/>
      <c r="IO24" s="109"/>
      <c r="IP24" s="109"/>
      <c r="IQ24" s="109"/>
      <c r="IR24" s="109"/>
      <c r="IS24" s="109"/>
      <c r="IT24" s="109"/>
      <c r="IU24" s="109"/>
      <c r="IV24" s="109"/>
    </row>
    <row r="25" spans="1:256" s="126" customFormat="1" ht="33" customHeight="1">
      <c r="A25" s="181" t="s">
        <v>198</v>
      </c>
      <c r="B25" s="160">
        <v>1938</v>
      </c>
      <c r="C25" s="117">
        <v>14</v>
      </c>
      <c r="D25" s="161">
        <v>6</v>
      </c>
      <c r="E25" s="162">
        <v>1</v>
      </c>
      <c r="F25" s="163">
        <v>7</v>
      </c>
      <c r="G25" s="117">
        <v>179</v>
      </c>
      <c r="H25" s="161">
        <v>96</v>
      </c>
      <c r="I25" s="162">
        <v>67</v>
      </c>
      <c r="J25" s="162">
        <v>6</v>
      </c>
      <c r="K25" s="163">
        <v>10</v>
      </c>
      <c r="L25" s="117">
        <v>144</v>
      </c>
      <c r="M25" s="161">
        <v>138</v>
      </c>
      <c r="N25" s="163">
        <v>6</v>
      </c>
      <c r="O25" s="117">
        <v>15</v>
      </c>
      <c r="P25" s="161">
        <v>13</v>
      </c>
      <c r="Q25" s="163">
        <v>2</v>
      </c>
      <c r="R25" s="117">
        <v>254</v>
      </c>
      <c r="S25" s="161">
        <v>148</v>
      </c>
      <c r="T25" s="162">
        <v>44</v>
      </c>
      <c r="U25" s="163">
        <v>62</v>
      </c>
      <c r="V25" s="164">
        <v>1332</v>
      </c>
      <c r="W25" s="165">
        <v>50</v>
      </c>
      <c r="X25" s="162">
        <v>23</v>
      </c>
      <c r="Y25" s="162">
        <v>6</v>
      </c>
      <c r="Z25" s="162">
        <v>10</v>
      </c>
      <c r="AA25" s="162">
        <v>26</v>
      </c>
      <c r="AB25" s="163">
        <v>14</v>
      </c>
      <c r="AC25" s="165">
        <v>13</v>
      </c>
      <c r="AD25" s="162">
        <v>180</v>
      </c>
      <c r="AE25" s="163">
        <v>356</v>
      </c>
      <c r="AF25" s="165">
        <v>57</v>
      </c>
      <c r="AG25" s="162">
        <v>41</v>
      </c>
      <c r="AH25" s="162">
        <v>219</v>
      </c>
      <c r="AI25" s="162">
        <v>13</v>
      </c>
      <c r="AJ25" s="162">
        <v>2</v>
      </c>
      <c r="AK25" s="162">
        <v>33</v>
      </c>
      <c r="AL25" s="166">
        <v>289</v>
      </c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09"/>
      <c r="GK25" s="109"/>
      <c r="GL25" s="109"/>
      <c r="GM25" s="109"/>
      <c r="GN25" s="109"/>
      <c r="GO25" s="109"/>
      <c r="GP25" s="109"/>
      <c r="GQ25" s="109"/>
      <c r="GR25" s="109"/>
      <c r="GS25" s="109"/>
      <c r="GT25" s="109"/>
      <c r="GU25" s="109"/>
      <c r="GV25" s="109"/>
      <c r="GW25" s="109"/>
      <c r="GX25" s="109"/>
      <c r="GY25" s="109"/>
      <c r="GZ25" s="109"/>
      <c r="HA25" s="109"/>
      <c r="HB25" s="109"/>
      <c r="HC25" s="109"/>
      <c r="HD25" s="109"/>
      <c r="HE25" s="109"/>
      <c r="HF25" s="109"/>
      <c r="HG25" s="109"/>
      <c r="HH25" s="109"/>
      <c r="HI25" s="109"/>
      <c r="HJ25" s="109"/>
      <c r="HK25" s="109"/>
      <c r="HL25" s="109"/>
      <c r="HM25" s="109"/>
      <c r="HN25" s="109"/>
      <c r="HO25" s="109"/>
      <c r="HP25" s="109"/>
      <c r="HQ25" s="109"/>
      <c r="HR25" s="109"/>
      <c r="HS25" s="109"/>
      <c r="HT25" s="109"/>
      <c r="HU25" s="109"/>
      <c r="HV25" s="109"/>
      <c r="HW25" s="109"/>
      <c r="HX25" s="109"/>
      <c r="HY25" s="109"/>
      <c r="HZ25" s="109"/>
      <c r="IA25" s="109"/>
      <c r="IB25" s="109"/>
      <c r="IC25" s="109"/>
      <c r="ID25" s="109"/>
      <c r="IE25" s="109"/>
      <c r="IF25" s="109"/>
      <c r="IG25" s="109"/>
      <c r="IH25" s="109"/>
      <c r="II25" s="109"/>
      <c r="IJ25" s="109"/>
      <c r="IK25" s="109"/>
      <c r="IL25" s="109"/>
      <c r="IM25" s="109"/>
      <c r="IN25" s="109"/>
      <c r="IO25" s="109"/>
      <c r="IP25" s="109"/>
      <c r="IQ25" s="109"/>
      <c r="IR25" s="109"/>
      <c r="IS25" s="109"/>
      <c r="IT25" s="109"/>
      <c r="IU25" s="109"/>
      <c r="IV25" s="109"/>
    </row>
    <row r="26" spans="1:256" s="126" customFormat="1" ht="33" customHeight="1">
      <c r="A26" s="182" t="s">
        <v>199</v>
      </c>
      <c r="B26" s="167">
        <v>2165</v>
      </c>
      <c r="C26" s="168">
        <v>17</v>
      </c>
      <c r="D26" s="169">
        <v>8</v>
      </c>
      <c r="E26" s="170">
        <v>1</v>
      </c>
      <c r="F26" s="171">
        <v>8</v>
      </c>
      <c r="G26" s="168">
        <v>193</v>
      </c>
      <c r="H26" s="169">
        <v>102</v>
      </c>
      <c r="I26" s="170">
        <v>73</v>
      </c>
      <c r="J26" s="170">
        <v>7</v>
      </c>
      <c r="K26" s="171">
        <v>11</v>
      </c>
      <c r="L26" s="168">
        <v>153</v>
      </c>
      <c r="M26" s="169">
        <v>146</v>
      </c>
      <c r="N26" s="171">
        <v>7</v>
      </c>
      <c r="O26" s="168">
        <v>17</v>
      </c>
      <c r="P26" s="169">
        <v>15</v>
      </c>
      <c r="Q26" s="171">
        <v>2</v>
      </c>
      <c r="R26" s="168">
        <v>284</v>
      </c>
      <c r="S26" s="169">
        <v>162</v>
      </c>
      <c r="T26" s="170">
        <v>51</v>
      </c>
      <c r="U26" s="171">
        <v>71</v>
      </c>
      <c r="V26" s="172">
        <v>1501</v>
      </c>
      <c r="W26" s="173">
        <v>54</v>
      </c>
      <c r="X26" s="170">
        <v>25</v>
      </c>
      <c r="Y26" s="170">
        <v>6</v>
      </c>
      <c r="Z26" s="170">
        <v>12</v>
      </c>
      <c r="AA26" s="170">
        <v>28</v>
      </c>
      <c r="AB26" s="171">
        <v>14</v>
      </c>
      <c r="AC26" s="173">
        <v>15</v>
      </c>
      <c r="AD26" s="170">
        <v>204</v>
      </c>
      <c r="AE26" s="171">
        <v>410</v>
      </c>
      <c r="AF26" s="173">
        <v>70</v>
      </c>
      <c r="AG26" s="170">
        <v>48</v>
      </c>
      <c r="AH26" s="170">
        <v>246</v>
      </c>
      <c r="AI26" s="170">
        <v>13</v>
      </c>
      <c r="AJ26" s="170">
        <v>2</v>
      </c>
      <c r="AK26" s="170">
        <v>35</v>
      </c>
      <c r="AL26" s="174">
        <v>319</v>
      </c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09"/>
      <c r="FL26" s="109"/>
      <c r="FM26" s="109"/>
      <c r="FN26" s="109"/>
      <c r="FO26" s="109"/>
      <c r="FP26" s="109"/>
      <c r="FQ26" s="109"/>
      <c r="FR26" s="109"/>
      <c r="FS26" s="109"/>
      <c r="FT26" s="109"/>
      <c r="FU26" s="109"/>
      <c r="FV26" s="109"/>
      <c r="FW26" s="109"/>
      <c r="FX26" s="109"/>
      <c r="FY26" s="109"/>
      <c r="FZ26" s="109"/>
      <c r="GA26" s="109"/>
      <c r="GB26" s="109"/>
      <c r="GC26" s="109"/>
      <c r="GD26" s="109"/>
      <c r="GE26" s="109"/>
      <c r="GF26" s="109"/>
      <c r="GG26" s="109"/>
      <c r="GH26" s="109"/>
      <c r="GI26" s="109"/>
      <c r="GJ26" s="109"/>
      <c r="GK26" s="109"/>
      <c r="GL26" s="109"/>
      <c r="GM26" s="109"/>
      <c r="GN26" s="109"/>
      <c r="GO26" s="109"/>
      <c r="GP26" s="109"/>
      <c r="GQ26" s="109"/>
      <c r="GR26" s="109"/>
      <c r="GS26" s="109"/>
      <c r="GT26" s="109"/>
      <c r="GU26" s="109"/>
      <c r="GV26" s="109"/>
      <c r="GW26" s="109"/>
      <c r="GX26" s="109"/>
      <c r="GY26" s="109"/>
      <c r="GZ26" s="109"/>
      <c r="HA26" s="109"/>
      <c r="HB26" s="109"/>
      <c r="HC26" s="109"/>
      <c r="HD26" s="109"/>
      <c r="HE26" s="109"/>
      <c r="HF26" s="109"/>
      <c r="HG26" s="109"/>
      <c r="HH26" s="109"/>
      <c r="HI26" s="109"/>
      <c r="HJ26" s="109"/>
      <c r="HK26" s="109"/>
      <c r="HL26" s="109"/>
      <c r="HM26" s="109"/>
      <c r="HN26" s="109"/>
      <c r="HO26" s="109"/>
      <c r="HP26" s="109"/>
      <c r="HQ26" s="109"/>
      <c r="HR26" s="109"/>
      <c r="HS26" s="109"/>
      <c r="HT26" s="109"/>
      <c r="HU26" s="109"/>
      <c r="HV26" s="109"/>
      <c r="HW26" s="109"/>
      <c r="HX26" s="109"/>
      <c r="HY26" s="109"/>
      <c r="HZ26" s="109"/>
      <c r="IA26" s="109"/>
      <c r="IB26" s="109"/>
      <c r="IC26" s="109"/>
      <c r="ID26" s="109"/>
      <c r="IE26" s="109"/>
      <c r="IF26" s="109"/>
      <c r="IG26" s="109"/>
      <c r="IH26" s="109"/>
      <c r="II26" s="109"/>
      <c r="IJ26" s="109"/>
      <c r="IK26" s="109"/>
      <c r="IL26" s="109"/>
      <c r="IM26" s="109"/>
      <c r="IN26" s="109"/>
      <c r="IO26" s="109"/>
      <c r="IP26" s="109"/>
      <c r="IQ26" s="109"/>
      <c r="IR26" s="109"/>
      <c r="IS26" s="109"/>
      <c r="IT26" s="109"/>
      <c r="IU26" s="109"/>
      <c r="IV26" s="109"/>
    </row>
    <row r="27" spans="1:256" s="126" customFormat="1" ht="33" customHeight="1">
      <c r="A27" s="181" t="s">
        <v>200</v>
      </c>
      <c r="B27" s="160">
        <v>2421</v>
      </c>
      <c r="C27" s="117">
        <v>18</v>
      </c>
      <c r="D27" s="161">
        <v>9</v>
      </c>
      <c r="E27" s="162">
        <v>1</v>
      </c>
      <c r="F27" s="163">
        <v>8</v>
      </c>
      <c r="G27" s="117">
        <v>217</v>
      </c>
      <c r="H27" s="161">
        <v>117</v>
      </c>
      <c r="I27" s="162">
        <v>82</v>
      </c>
      <c r="J27" s="162">
        <v>7</v>
      </c>
      <c r="K27" s="163">
        <v>11</v>
      </c>
      <c r="L27" s="117">
        <v>162</v>
      </c>
      <c r="M27" s="161">
        <v>155</v>
      </c>
      <c r="N27" s="163">
        <v>7</v>
      </c>
      <c r="O27" s="117">
        <v>27</v>
      </c>
      <c r="P27" s="161">
        <v>25</v>
      </c>
      <c r="Q27" s="163">
        <v>2</v>
      </c>
      <c r="R27" s="117">
        <v>308</v>
      </c>
      <c r="S27" s="161">
        <v>179</v>
      </c>
      <c r="T27" s="162">
        <v>53</v>
      </c>
      <c r="U27" s="163">
        <v>76</v>
      </c>
      <c r="V27" s="164">
        <v>1689</v>
      </c>
      <c r="W27" s="165">
        <v>60</v>
      </c>
      <c r="X27" s="162">
        <v>26</v>
      </c>
      <c r="Y27" s="162">
        <v>10</v>
      </c>
      <c r="Z27" s="162">
        <v>15</v>
      </c>
      <c r="AA27" s="162">
        <v>29</v>
      </c>
      <c r="AB27" s="163">
        <v>14</v>
      </c>
      <c r="AC27" s="165">
        <v>15</v>
      </c>
      <c r="AD27" s="162">
        <v>229</v>
      </c>
      <c r="AE27" s="163">
        <v>456</v>
      </c>
      <c r="AF27" s="165">
        <v>89</v>
      </c>
      <c r="AG27" s="162">
        <v>56</v>
      </c>
      <c r="AH27" s="162">
        <v>265</v>
      </c>
      <c r="AI27" s="162">
        <v>16</v>
      </c>
      <c r="AJ27" s="162">
        <v>2</v>
      </c>
      <c r="AK27" s="162">
        <v>42</v>
      </c>
      <c r="AL27" s="166">
        <v>365</v>
      </c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  <c r="GK27" s="109"/>
      <c r="GL27" s="109"/>
      <c r="GM27" s="109"/>
      <c r="GN27" s="109"/>
      <c r="GO27" s="109"/>
      <c r="GP27" s="109"/>
      <c r="GQ27" s="109"/>
      <c r="GR27" s="109"/>
      <c r="GS27" s="109"/>
      <c r="GT27" s="109"/>
      <c r="GU27" s="109"/>
      <c r="GV27" s="109"/>
      <c r="GW27" s="109"/>
      <c r="GX27" s="109"/>
      <c r="GY27" s="109"/>
      <c r="GZ27" s="109"/>
      <c r="HA27" s="109"/>
      <c r="HB27" s="109"/>
      <c r="HC27" s="109"/>
      <c r="HD27" s="109"/>
      <c r="HE27" s="109"/>
      <c r="HF27" s="109"/>
      <c r="HG27" s="109"/>
      <c r="HH27" s="109"/>
      <c r="HI27" s="109"/>
      <c r="HJ27" s="109"/>
      <c r="HK27" s="109"/>
      <c r="HL27" s="109"/>
      <c r="HM27" s="109"/>
      <c r="HN27" s="109"/>
      <c r="HO27" s="109"/>
      <c r="HP27" s="109"/>
      <c r="HQ27" s="109"/>
      <c r="HR27" s="109"/>
      <c r="HS27" s="109"/>
      <c r="HT27" s="109"/>
      <c r="HU27" s="109"/>
      <c r="HV27" s="109"/>
      <c r="HW27" s="109"/>
      <c r="HX27" s="109"/>
      <c r="HY27" s="109"/>
      <c r="HZ27" s="109"/>
      <c r="IA27" s="109"/>
      <c r="IB27" s="109"/>
      <c r="IC27" s="109"/>
      <c r="ID27" s="109"/>
      <c r="IE27" s="109"/>
      <c r="IF27" s="109"/>
      <c r="IG27" s="109"/>
      <c r="IH27" s="109"/>
      <c r="II27" s="109"/>
      <c r="IJ27" s="109"/>
      <c r="IK27" s="109"/>
      <c r="IL27" s="109"/>
      <c r="IM27" s="109"/>
      <c r="IN27" s="109"/>
      <c r="IO27" s="109"/>
      <c r="IP27" s="109"/>
      <c r="IQ27" s="109"/>
      <c r="IR27" s="109"/>
      <c r="IS27" s="109"/>
      <c r="IT27" s="109"/>
      <c r="IU27" s="109"/>
      <c r="IV27" s="109"/>
    </row>
    <row r="28" spans="1:256" ht="33" customHeight="1">
      <c r="A28" s="176" t="s">
        <v>201</v>
      </c>
      <c r="B28" s="199">
        <v>2654</v>
      </c>
      <c r="C28" s="116">
        <v>21</v>
      </c>
      <c r="D28" s="93">
        <v>10</v>
      </c>
      <c r="E28" s="94">
        <v>1</v>
      </c>
      <c r="F28" s="95">
        <v>10</v>
      </c>
      <c r="G28" s="116">
        <v>235</v>
      </c>
      <c r="H28" s="93">
        <v>127</v>
      </c>
      <c r="I28" s="94">
        <v>89</v>
      </c>
      <c r="J28" s="94">
        <v>8</v>
      </c>
      <c r="K28" s="95">
        <v>11</v>
      </c>
      <c r="L28" s="116">
        <v>168</v>
      </c>
      <c r="M28" s="93">
        <v>161</v>
      </c>
      <c r="N28" s="95">
        <v>7</v>
      </c>
      <c r="O28" s="116">
        <v>32</v>
      </c>
      <c r="P28" s="99">
        <v>30</v>
      </c>
      <c r="Q28" s="95">
        <v>2</v>
      </c>
      <c r="R28" s="116">
        <v>342</v>
      </c>
      <c r="S28" s="93">
        <v>203</v>
      </c>
      <c r="T28" s="94">
        <v>57</v>
      </c>
      <c r="U28" s="95">
        <v>82</v>
      </c>
      <c r="V28" s="200">
        <v>1856</v>
      </c>
      <c r="W28" s="96">
        <v>66</v>
      </c>
      <c r="X28" s="94">
        <v>26</v>
      </c>
      <c r="Y28" s="94">
        <v>10</v>
      </c>
      <c r="Z28" s="94">
        <v>15</v>
      </c>
      <c r="AA28" s="94">
        <v>32</v>
      </c>
      <c r="AB28" s="95">
        <v>15</v>
      </c>
      <c r="AC28" s="96">
        <v>16</v>
      </c>
      <c r="AD28" s="94">
        <v>253</v>
      </c>
      <c r="AE28" s="95">
        <v>482</v>
      </c>
      <c r="AF28" s="96">
        <v>90</v>
      </c>
      <c r="AG28" s="94">
        <v>59</v>
      </c>
      <c r="AH28" s="94">
        <v>312</v>
      </c>
      <c r="AI28" s="94">
        <v>17</v>
      </c>
      <c r="AJ28" s="94">
        <v>2</v>
      </c>
      <c r="AK28" s="97">
        <v>60</v>
      </c>
      <c r="AL28" s="98">
        <v>401</v>
      </c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09"/>
      <c r="FH28" s="109"/>
      <c r="FI28" s="109"/>
      <c r="FJ28" s="109"/>
      <c r="FK28" s="109"/>
      <c r="FL28" s="109"/>
      <c r="FM28" s="109"/>
      <c r="FN28" s="109"/>
      <c r="FO28" s="109"/>
      <c r="FP28" s="109"/>
      <c r="FQ28" s="109"/>
      <c r="FR28" s="109"/>
      <c r="FS28" s="109"/>
      <c r="FT28" s="109"/>
      <c r="FU28" s="109"/>
      <c r="FV28" s="109"/>
      <c r="FW28" s="109"/>
      <c r="FX28" s="109"/>
      <c r="FY28" s="109"/>
      <c r="FZ28" s="109"/>
      <c r="GA28" s="109"/>
      <c r="GB28" s="109"/>
      <c r="GC28" s="109"/>
      <c r="GD28" s="109"/>
      <c r="GE28" s="109"/>
      <c r="GF28" s="109"/>
      <c r="GG28" s="109"/>
      <c r="GH28" s="109"/>
      <c r="GI28" s="109"/>
      <c r="GJ28" s="109"/>
      <c r="GK28" s="109"/>
      <c r="GL28" s="109"/>
      <c r="GM28" s="109"/>
      <c r="GN28" s="109"/>
      <c r="GO28" s="109"/>
      <c r="GP28" s="109"/>
      <c r="GQ28" s="109"/>
      <c r="GR28" s="109"/>
      <c r="GS28" s="109"/>
      <c r="GT28" s="109"/>
      <c r="GU28" s="109"/>
      <c r="GV28" s="109"/>
      <c r="GW28" s="109"/>
      <c r="GX28" s="109"/>
      <c r="GY28" s="109"/>
      <c r="GZ28" s="109"/>
      <c r="HA28" s="109"/>
      <c r="HB28" s="109"/>
      <c r="HC28" s="109"/>
      <c r="HD28" s="109"/>
      <c r="HE28" s="109"/>
      <c r="HF28" s="109"/>
      <c r="HG28" s="109"/>
      <c r="HH28" s="109"/>
      <c r="HI28" s="109"/>
      <c r="HJ28" s="109"/>
      <c r="HK28" s="109"/>
      <c r="HL28" s="109"/>
      <c r="HM28" s="109"/>
      <c r="HN28" s="109"/>
      <c r="HO28" s="109"/>
      <c r="HP28" s="109"/>
      <c r="HQ28" s="109"/>
      <c r="HR28" s="109"/>
      <c r="HS28" s="109"/>
      <c r="HT28" s="109"/>
      <c r="HU28" s="109"/>
      <c r="HV28" s="109"/>
      <c r="HW28" s="109"/>
      <c r="HX28" s="109"/>
      <c r="HY28" s="109"/>
      <c r="HZ28" s="109"/>
      <c r="IA28" s="109"/>
      <c r="IB28" s="109"/>
      <c r="IC28" s="109"/>
      <c r="ID28" s="109"/>
      <c r="IE28" s="109"/>
      <c r="IF28" s="109"/>
      <c r="IG28" s="109"/>
      <c r="IH28" s="109"/>
      <c r="II28" s="109"/>
      <c r="IJ28" s="109"/>
      <c r="IK28" s="109"/>
      <c r="IL28" s="109"/>
      <c r="IM28" s="109"/>
      <c r="IN28" s="109"/>
      <c r="IO28" s="109"/>
      <c r="IP28" s="109"/>
      <c r="IQ28" s="109"/>
      <c r="IR28" s="109"/>
      <c r="IS28" s="109"/>
      <c r="IT28" s="109"/>
      <c r="IU28" s="109"/>
      <c r="IV28" s="109"/>
    </row>
  </sheetData>
  <sheetProtection/>
  <mergeCells count="14">
    <mergeCell ref="V5:AL5"/>
    <mergeCell ref="V6:V7"/>
    <mergeCell ref="AF1:AK1"/>
    <mergeCell ref="A4:A7"/>
    <mergeCell ref="C4:AL4"/>
    <mergeCell ref="W6:AB6"/>
    <mergeCell ref="AF6:AL6"/>
    <mergeCell ref="AC6:AE6"/>
    <mergeCell ref="B4:B7"/>
    <mergeCell ref="C5:F6"/>
    <mergeCell ref="G5:K6"/>
    <mergeCell ref="L5:N6"/>
    <mergeCell ref="O5:Q6"/>
    <mergeCell ref="R5:U6"/>
  </mergeCells>
  <printOptions/>
  <pageMargins left="0.7" right="0.46" top="0.75" bottom="0.42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102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.140625" style="67" customWidth="1"/>
    <col min="2" max="2" width="3.7109375" style="0" customWidth="1"/>
    <col min="3" max="3" width="13.7109375" style="0" customWidth="1"/>
    <col min="4" max="4" width="5.8515625" style="0" customWidth="1"/>
    <col min="5" max="5" width="4.8515625" style="0" customWidth="1"/>
    <col min="6" max="6" width="5.8515625" style="0" customWidth="1"/>
    <col min="7" max="18" width="4.28125" style="0" customWidth="1"/>
    <col min="19" max="19" width="5.8515625" style="0" customWidth="1"/>
  </cols>
  <sheetData>
    <row r="2" spans="14:18" ht="13.5">
      <c r="N2" s="232" t="s">
        <v>207</v>
      </c>
      <c r="O2" s="232"/>
      <c r="P2" s="232"/>
      <c r="Q2" s="232"/>
      <c r="R2" s="232"/>
    </row>
    <row r="3" spans="4:18" ht="13.5">
      <c r="D3" s="212" t="s">
        <v>132</v>
      </c>
      <c r="E3" s="212"/>
      <c r="F3" s="212"/>
      <c r="G3" s="212"/>
      <c r="H3" s="212"/>
      <c r="I3" s="212"/>
      <c r="J3" s="212"/>
      <c r="K3" s="212"/>
      <c r="L3" s="212"/>
      <c r="N3" s="42"/>
      <c r="O3" s="42"/>
      <c r="P3" s="42"/>
      <c r="Q3" s="42"/>
      <c r="R3" s="42"/>
    </row>
    <row r="4" spans="4:18" ht="13.5">
      <c r="D4" s="212"/>
      <c r="E4" s="212"/>
      <c r="F4" s="212"/>
      <c r="G4" s="212"/>
      <c r="H4" s="212"/>
      <c r="I4" s="212"/>
      <c r="J4" s="212"/>
      <c r="K4" s="212"/>
      <c r="L4" s="212"/>
      <c r="N4" s="42"/>
      <c r="O4" s="42"/>
      <c r="P4" s="42"/>
      <c r="Q4" s="102" t="s">
        <v>178</v>
      </c>
      <c r="R4" s="42"/>
    </row>
    <row r="5" spans="4:18" ht="13.5" customHeight="1">
      <c r="D5" s="60"/>
      <c r="E5" s="60"/>
      <c r="F5" s="60"/>
      <c r="G5" s="60"/>
      <c r="H5" s="60"/>
      <c r="I5" s="60"/>
      <c r="J5" s="60"/>
      <c r="K5" s="60"/>
      <c r="L5" s="60"/>
      <c r="N5" s="59"/>
      <c r="O5" s="59"/>
      <c r="P5" s="59"/>
      <c r="Q5" s="59"/>
      <c r="R5" s="59"/>
    </row>
    <row r="6" spans="1:19" ht="22.5" customHeight="1">
      <c r="A6" s="68"/>
      <c r="B6" s="260"/>
      <c r="C6" s="216"/>
      <c r="D6" s="267" t="s">
        <v>134</v>
      </c>
      <c r="E6" s="268" t="s">
        <v>133</v>
      </c>
      <c r="F6" s="268" t="s">
        <v>96</v>
      </c>
      <c r="G6" s="264" t="s">
        <v>98</v>
      </c>
      <c r="H6" s="265"/>
      <c r="I6" s="265"/>
      <c r="J6" s="265"/>
      <c r="K6" s="266"/>
      <c r="L6" s="269" t="s">
        <v>102</v>
      </c>
      <c r="M6" s="270"/>
      <c r="N6" s="270"/>
      <c r="O6" s="270"/>
      <c r="P6" s="270"/>
      <c r="Q6" s="270"/>
      <c r="R6" s="270"/>
      <c r="S6" s="271"/>
    </row>
    <row r="7" spans="1:19" ht="69">
      <c r="A7" s="68"/>
      <c r="B7" s="260"/>
      <c r="C7" s="216"/>
      <c r="D7" s="218"/>
      <c r="E7" s="220"/>
      <c r="F7" s="220"/>
      <c r="G7" s="70" t="s">
        <v>90</v>
      </c>
      <c r="H7" s="46" t="s">
        <v>91</v>
      </c>
      <c r="I7" s="48" t="s">
        <v>135</v>
      </c>
      <c r="J7" s="71" t="s">
        <v>89</v>
      </c>
      <c r="K7" s="44" t="s">
        <v>97</v>
      </c>
      <c r="L7" s="74" t="s">
        <v>101</v>
      </c>
      <c r="M7" s="25" t="s">
        <v>100</v>
      </c>
      <c r="N7" s="46" t="s">
        <v>99</v>
      </c>
      <c r="O7" s="25" t="s">
        <v>94</v>
      </c>
      <c r="P7" s="25" t="s">
        <v>92</v>
      </c>
      <c r="Q7" s="25" t="s">
        <v>93</v>
      </c>
      <c r="R7" s="16" t="s">
        <v>89</v>
      </c>
      <c r="S7" s="14" t="s">
        <v>97</v>
      </c>
    </row>
    <row r="8" spans="1:19" ht="22.5" customHeight="1">
      <c r="A8" s="68"/>
      <c r="B8" s="272" t="s">
        <v>142</v>
      </c>
      <c r="C8" s="273"/>
      <c r="D8" s="118">
        <f>D40+D58+D73+D93</f>
        <v>1544</v>
      </c>
      <c r="E8" s="110">
        <f>D8-F8</f>
        <v>451</v>
      </c>
      <c r="F8" s="110">
        <f>K8+S8</f>
        <v>1093</v>
      </c>
      <c r="G8" s="111">
        <f>G40+G58+G73+G93</f>
        <v>38</v>
      </c>
      <c r="H8" s="112">
        <f>H40+H58+H73+H93</f>
        <v>19</v>
      </c>
      <c r="I8" s="112">
        <f>I40+I58+I73+I93</f>
        <v>14</v>
      </c>
      <c r="J8" s="113">
        <f>J40+J58+J73+J93</f>
        <v>21</v>
      </c>
      <c r="K8" s="110">
        <f>SUM(G8:J8)</f>
        <v>92</v>
      </c>
      <c r="L8" s="114">
        <f aca="true" t="shared" si="0" ref="L8:R8">L40+L58+L73+L93</f>
        <v>7</v>
      </c>
      <c r="M8" s="112">
        <f t="shared" si="0"/>
        <v>148</v>
      </c>
      <c r="N8" s="112">
        <f t="shared" si="0"/>
        <v>260</v>
      </c>
      <c r="O8" s="112">
        <f t="shared" si="0"/>
        <v>13</v>
      </c>
      <c r="P8" s="112">
        <f t="shared" si="0"/>
        <v>44</v>
      </c>
      <c r="Q8" s="112">
        <f t="shared" si="0"/>
        <v>30</v>
      </c>
      <c r="R8" s="113">
        <f t="shared" si="0"/>
        <v>499</v>
      </c>
      <c r="S8" s="110">
        <f>SUM(L8:R8)</f>
        <v>1001</v>
      </c>
    </row>
    <row r="9" spans="4:18" ht="13.5" customHeight="1">
      <c r="D9" s="60"/>
      <c r="E9" s="60"/>
      <c r="F9" s="60"/>
      <c r="G9" s="60"/>
      <c r="H9" s="60"/>
      <c r="I9" s="60"/>
      <c r="J9" s="60"/>
      <c r="K9" s="60"/>
      <c r="L9" s="60"/>
      <c r="N9" s="59"/>
      <c r="O9" s="59"/>
      <c r="P9" s="59"/>
      <c r="Q9" s="59"/>
      <c r="R9" s="59"/>
    </row>
    <row r="11" spans="1:19" ht="22.5" customHeight="1">
      <c r="A11" s="256" t="s">
        <v>0</v>
      </c>
      <c r="B11" s="259" t="s">
        <v>143</v>
      </c>
      <c r="C11" s="216"/>
      <c r="D11" s="267" t="s">
        <v>134</v>
      </c>
      <c r="E11" s="268" t="s">
        <v>133</v>
      </c>
      <c r="F11" s="268" t="s">
        <v>96</v>
      </c>
      <c r="G11" s="264" t="s">
        <v>98</v>
      </c>
      <c r="H11" s="265"/>
      <c r="I11" s="265"/>
      <c r="J11" s="265"/>
      <c r="K11" s="266"/>
      <c r="L11" s="269" t="s">
        <v>102</v>
      </c>
      <c r="M11" s="270"/>
      <c r="N11" s="270"/>
      <c r="O11" s="270"/>
      <c r="P11" s="270"/>
      <c r="Q11" s="270"/>
      <c r="R11" s="270"/>
      <c r="S11" s="271"/>
    </row>
    <row r="12" spans="1:19" ht="54.75" customHeight="1">
      <c r="A12" s="257"/>
      <c r="B12" s="260"/>
      <c r="C12" s="216"/>
      <c r="D12" s="218"/>
      <c r="E12" s="220"/>
      <c r="F12" s="220"/>
      <c r="G12" s="70" t="s">
        <v>90</v>
      </c>
      <c r="H12" s="158" t="s">
        <v>91</v>
      </c>
      <c r="I12" s="157" t="s">
        <v>135</v>
      </c>
      <c r="J12" s="156" t="s">
        <v>89</v>
      </c>
      <c r="K12" s="44" t="s">
        <v>97</v>
      </c>
      <c r="L12" s="70" t="s">
        <v>101</v>
      </c>
      <c r="M12" s="155" t="s">
        <v>100</v>
      </c>
      <c r="N12" s="48" t="s">
        <v>99</v>
      </c>
      <c r="O12" s="25" t="s">
        <v>94</v>
      </c>
      <c r="P12" s="25" t="s">
        <v>92</v>
      </c>
      <c r="Q12" s="25" t="s">
        <v>93</v>
      </c>
      <c r="R12" s="47" t="s">
        <v>89</v>
      </c>
      <c r="S12" s="14" t="s">
        <v>97</v>
      </c>
    </row>
    <row r="13" spans="1:19" ht="13.5" customHeight="1">
      <c r="A13" s="257"/>
      <c r="B13" s="1">
        <v>1</v>
      </c>
      <c r="C13" s="35" t="s">
        <v>1</v>
      </c>
      <c r="D13" s="21">
        <v>13</v>
      </c>
      <c r="E13" s="7">
        <f>D13-F13</f>
        <v>6</v>
      </c>
      <c r="F13" s="7">
        <f>K13+S13</f>
        <v>7</v>
      </c>
      <c r="G13" s="13"/>
      <c r="H13" s="4">
        <v>1</v>
      </c>
      <c r="I13" s="4"/>
      <c r="J13" s="15"/>
      <c r="K13" s="7">
        <f>SUM(G13:J13)</f>
        <v>1</v>
      </c>
      <c r="L13" s="17"/>
      <c r="M13" s="4">
        <v>2</v>
      </c>
      <c r="N13" s="4">
        <v>4</v>
      </c>
      <c r="O13" s="4"/>
      <c r="P13" s="4"/>
      <c r="Q13" s="4"/>
      <c r="R13" s="15"/>
      <c r="S13" s="7">
        <f>SUM(L13:R13)</f>
        <v>6</v>
      </c>
    </row>
    <row r="14" spans="1:19" ht="13.5">
      <c r="A14" s="257"/>
      <c r="B14" s="2">
        <v>2</v>
      </c>
      <c r="C14" s="10" t="s">
        <v>2</v>
      </c>
      <c r="D14" s="5">
        <v>41</v>
      </c>
      <c r="E14" s="7">
        <f aca="true" t="shared" si="1" ref="E14:E39">D14-F14</f>
        <v>11</v>
      </c>
      <c r="F14" s="7">
        <f>K14+S14</f>
        <v>30</v>
      </c>
      <c r="G14" s="13">
        <v>2</v>
      </c>
      <c r="H14" s="4" t="s">
        <v>190</v>
      </c>
      <c r="I14" s="4">
        <v>1</v>
      </c>
      <c r="J14" s="15">
        <v>2</v>
      </c>
      <c r="K14" s="7">
        <f aca="true" t="shared" si="2" ref="K14:K39">SUM(G14:J14)</f>
        <v>5</v>
      </c>
      <c r="L14" s="17"/>
      <c r="M14" s="4">
        <v>5</v>
      </c>
      <c r="N14" s="4">
        <v>10</v>
      </c>
      <c r="O14" s="4"/>
      <c r="P14" s="4">
        <v>1</v>
      </c>
      <c r="Q14" s="4"/>
      <c r="R14" s="15">
        <v>9</v>
      </c>
      <c r="S14" s="7">
        <f aca="true" t="shared" si="3" ref="S14:S39">SUM(L14:R14)</f>
        <v>25</v>
      </c>
    </row>
    <row r="15" spans="1:19" ht="13.5">
      <c r="A15" s="257"/>
      <c r="B15" s="2">
        <v>3</v>
      </c>
      <c r="C15" s="10" t="s">
        <v>3</v>
      </c>
      <c r="D15" s="5">
        <v>124</v>
      </c>
      <c r="E15" s="7">
        <f t="shared" si="1"/>
        <v>31</v>
      </c>
      <c r="F15" s="7">
        <f>K15+S15</f>
        <v>93</v>
      </c>
      <c r="G15" s="13" t="s">
        <v>190</v>
      </c>
      <c r="H15" s="4"/>
      <c r="I15" s="4">
        <v>1</v>
      </c>
      <c r="J15" s="15" t="s">
        <v>190</v>
      </c>
      <c r="K15" s="7">
        <f t="shared" si="2"/>
        <v>1</v>
      </c>
      <c r="L15" s="17"/>
      <c r="M15" s="4">
        <v>7</v>
      </c>
      <c r="N15" s="4">
        <v>20</v>
      </c>
      <c r="O15" s="4"/>
      <c r="P15" s="4"/>
      <c r="Q15" s="4" t="s">
        <v>190</v>
      </c>
      <c r="R15" s="15">
        <v>65</v>
      </c>
      <c r="S15" s="7">
        <f t="shared" si="3"/>
        <v>92</v>
      </c>
    </row>
    <row r="16" spans="1:19" ht="13.5">
      <c r="A16" s="257"/>
      <c r="B16" s="2">
        <v>4</v>
      </c>
      <c r="C16" s="10" t="s">
        <v>4</v>
      </c>
      <c r="D16" s="5">
        <v>7</v>
      </c>
      <c r="E16" s="7">
        <f t="shared" si="1"/>
        <v>3</v>
      </c>
      <c r="F16" s="7">
        <f aca="true" t="shared" si="4" ref="F16:F39">K16+S16</f>
        <v>4</v>
      </c>
      <c r="G16" s="13"/>
      <c r="H16" s="4"/>
      <c r="I16" s="4"/>
      <c r="J16" s="15"/>
      <c r="K16" s="7">
        <f t="shared" si="2"/>
        <v>0</v>
      </c>
      <c r="L16" s="17"/>
      <c r="M16" s="4"/>
      <c r="N16" s="4">
        <v>4</v>
      </c>
      <c r="O16" s="4"/>
      <c r="P16" s="4"/>
      <c r="Q16" s="4"/>
      <c r="R16" s="15"/>
      <c r="S16" s="7">
        <f t="shared" si="3"/>
        <v>4</v>
      </c>
    </row>
    <row r="17" spans="1:19" ht="13.5">
      <c r="A17" s="257"/>
      <c r="B17" s="2">
        <v>5</v>
      </c>
      <c r="C17" s="10" t="s">
        <v>5</v>
      </c>
      <c r="D17" s="5">
        <v>2</v>
      </c>
      <c r="E17" s="7">
        <f t="shared" si="1"/>
        <v>1</v>
      </c>
      <c r="F17" s="7">
        <f t="shared" si="4"/>
        <v>1</v>
      </c>
      <c r="G17" s="13"/>
      <c r="H17" s="4"/>
      <c r="I17" s="4"/>
      <c r="J17" s="15"/>
      <c r="K17" s="7">
        <f t="shared" si="2"/>
        <v>0</v>
      </c>
      <c r="L17" s="17"/>
      <c r="M17" s="4"/>
      <c r="N17" s="4">
        <v>1</v>
      </c>
      <c r="O17" s="4"/>
      <c r="P17" s="4"/>
      <c r="Q17" s="4"/>
      <c r="R17" s="15"/>
      <c r="S17" s="7">
        <f t="shared" si="3"/>
        <v>1</v>
      </c>
    </row>
    <row r="18" spans="1:19" ht="13.5">
      <c r="A18" s="257"/>
      <c r="B18" s="2">
        <v>6</v>
      </c>
      <c r="C18" s="10" t="s">
        <v>6</v>
      </c>
      <c r="D18" s="5">
        <v>1</v>
      </c>
      <c r="E18" s="7">
        <f t="shared" si="1"/>
        <v>0</v>
      </c>
      <c r="F18" s="7">
        <f t="shared" si="4"/>
        <v>1</v>
      </c>
      <c r="G18" s="13"/>
      <c r="H18" s="4"/>
      <c r="I18" s="4"/>
      <c r="J18" s="15"/>
      <c r="K18" s="7">
        <f t="shared" si="2"/>
        <v>0</v>
      </c>
      <c r="L18" s="17"/>
      <c r="M18" s="4"/>
      <c r="N18" s="4">
        <v>1</v>
      </c>
      <c r="O18" s="4"/>
      <c r="P18" s="4"/>
      <c r="Q18" s="4"/>
      <c r="R18" s="15"/>
      <c r="S18" s="7">
        <f t="shared" si="3"/>
        <v>1</v>
      </c>
    </row>
    <row r="19" spans="1:19" ht="13.5">
      <c r="A19" s="257"/>
      <c r="B19" s="2">
        <v>7</v>
      </c>
      <c r="C19" s="10" t="s">
        <v>7</v>
      </c>
      <c r="D19" s="5">
        <v>0</v>
      </c>
      <c r="E19" s="7">
        <f t="shared" si="1"/>
        <v>0</v>
      </c>
      <c r="F19" s="7">
        <f t="shared" si="4"/>
        <v>0</v>
      </c>
      <c r="G19" s="13"/>
      <c r="H19" s="4"/>
      <c r="I19" s="4"/>
      <c r="J19" s="15"/>
      <c r="K19" s="7">
        <f t="shared" si="2"/>
        <v>0</v>
      </c>
      <c r="L19" s="17"/>
      <c r="M19" s="4"/>
      <c r="N19" s="4"/>
      <c r="O19" s="4"/>
      <c r="P19" s="4"/>
      <c r="Q19" s="4"/>
      <c r="R19" s="15"/>
      <c r="S19" s="7">
        <f t="shared" si="3"/>
        <v>0</v>
      </c>
    </row>
    <row r="20" spans="1:19" ht="13.5">
      <c r="A20" s="257"/>
      <c r="B20" s="2">
        <v>8</v>
      </c>
      <c r="C20" s="10" t="s">
        <v>8</v>
      </c>
      <c r="D20" s="5">
        <v>4</v>
      </c>
      <c r="E20" s="7">
        <f t="shared" si="1"/>
        <v>4</v>
      </c>
      <c r="F20" s="7">
        <f t="shared" si="4"/>
        <v>0</v>
      </c>
      <c r="G20" s="13"/>
      <c r="H20" s="4"/>
      <c r="I20" s="4"/>
      <c r="J20" s="15"/>
      <c r="K20" s="7">
        <f t="shared" si="2"/>
        <v>0</v>
      </c>
      <c r="L20" s="17"/>
      <c r="M20" s="4"/>
      <c r="N20" s="4"/>
      <c r="O20" s="4"/>
      <c r="P20" s="4"/>
      <c r="Q20" s="4"/>
      <c r="R20" s="15"/>
      <c r="S20" s="7">
        <f t="shared" si="3"/>
        <v>0</v>
      </c>
    </row>
    <row r="21" spans="1:19" ht="13.5">
      <c r="A21" s="257"/>
      <c r="B21" s="2">
        <v>9</v>
      </c>
      <c r="C21" s="10" t="s">
        <v>9</v>
      </c>
      <c r="D21" s="5">
        <v>25</v>
      </c>
      <c r="E21" s="7">
        <f t="shared" si="1"/>
        <v>20</v>
      </c>
      <c r="F21" s="7">
        <f t="shared" si="4"/>
        <v>5</v>
      </c>
      <c r="G21" s="13"/>
      <c r="H21" s="4"/>
      <c r="I21" s="4"/>
      <c r="J21" s="15"/>
      <c r="K21" s="7">
        <f t="shared" si="2"/>
        <v>0</v>
      </c>
      <c r="L21" s="17"/>
      <c r="M21" s="4"/>
      <c r="N21" s="4">
        <v>5</v>
      </c>
      <c r="O21" s="4"/>
      <c r="P21" s="4"/>
      <c r="Q21" s="4"/>
      <c r="R21" s="15"/>
      <c r="S21" s="7">
        <f t="shared" si="3"/>
        <v>5</v>
      </c>
    </row>
    <row r="22" spans="1:19" ht="13.5">
      <c r="A22" s="257"/>
      <c r="B22" s="2">
        <v>10</v>
      </c>
      <c r="C22" s="10" t="s">
        <v>10</v>
      </c>
      <c r="D22" s="5">
        <v>39</v>
      </c>
      <c r="E22" s="7">
        <f t="shared" si="1"/>
        <v>10</v>
      </c>
      <c r="F22" s="7">
        <f t="shared" si="4"/>
        <v>29</v>
      </c>
      <c r="G22" s="13"/>
      <c r="H22" s="4"/>
      <c r="I22" s="4">
        <v>1</v>
      </c>
      <c r="J22" s="15">
        <v>1</v>
      </c>
      <c r="K22" s="7">
        <f t="shared" si="2"/>
        <v>2</v>
      </c>
      <c r="L22" s="17"/>
      <c r="M22" s="4">
        <v>1</v>
      </c>
      <c r="N22" s="4">
        <v>4</v>
      </c>
      <c r="O22" s="4">
        <v>2</v>
      </c>
      <c r="P22" s="4">
        <v>1</v>
      </c>
      <c r="Q22" s="4"/>
      <c r="R22" s="15">
        <v>19</v>
      </c>
      <c r="S22" s="7">
        <f t="shared" si="3"/>
        <v>27</v>
      </c>
    </row>
    <row r="23" spans="1:19" ht="13.5">
      <c r="A23" s="257"/>
      <c r="B23" s="2">
        <v>11</v>
      </c>
      <c r="C23" s="10" t="s">
        <v>11</v>
      </c>
      <c r="D23" s="5">
        <v>1</v>
      </c>
      <c r="E23" s="7">
        <f t="shared" si="1"/>
        <v>0</v>
      </c>
      <c r="F23" s="7">
        <f t="shared" si="4"/>
        <v>1</v>
      </c>
      <c r="G23" s="13"/>
      <c r="H23" s="4"/>
      <c r="I23" s="4"/>
      <c r="J23" s="15"/>
      <c r="K23" s="7">
        <f t="shared" si="2"/>
        <v>0</v>
      </c>
      <c r="L23" s="17"/>
      <c r="M23" s="4"/>
      <c r="N23" s="4"/>
      <c r="O23" s="4"/>
      <c r="P23" s="4">
        <v>1</v>
      </c>
      <c r="Q23" s="4"/>
      <c r="R23" s="15"/>
      <c r="S23" s="7">
        <f t="shared" si="3"/>
        <v>1</v>
      </c>
    </row>
    <row r="24" spans="1:19" ht="13.5">
      <c r="A24" s="257"/>
      <c r="B24" s="2">
        <v>12</v>
      </c>
      <c r="C24" s="10" t="s">
        <v>12</v>
      </c>
      <c r="D24" s="5">
        <v>136</v>
      </c>
      <c r="E24" s="7">
        <f t="shared" si="1"/>
        <v>52</v>
      </c>
      <c r="F24" s="7">
        <f t="shared" si="4"/>
        <v>84</v>
      </c>
      <c r="G24" s="13"/>
      <c r="H24" s="4"/>
      <c r="I24" s="4"/>
      <c r="J24" s="15"/>
      <c r="K24" s="7">
        <f t="shared" si="2"/>
        <v>0</v>
      </c>
      <c r="L24" s="17"/>
      <c r="M24" s="4">
        <v>5</v>
      </c>
      <c r="N24" s="4">
        <v>23</v>
      </c>
      <c r="O24" s="4">
        <v>1</v>
      </c>
      <c r="P24" s="4"/>
      <c r="Q24" s="4">
        <v>1</v>
      </c>
      <c r="R24" s="15">
        <v>54</v>
      </c>
      <c r="S24" s="7">
        <f t="shared" si="3"/>
        <v>84</v>
      </c>
    </row>
    <row r="25" spans="1:19" ht="13.5">
      <c r="A25" s="257"/>
      <c r="B25" s="2">
        <v>13</v>
      </c>
      <c r="C25" s="10" t="s">
        <v>13</v>
      </c>
      <c r="D25" s="5">
        <v>31</v>
      </c>
      <c r="E25" s="7">
        <f t="shared" si="1"/>
        <v>5</v>
      </c>
      <c r="F25" s="7">
        <f t="shared" si="4"/>
        <v>26</v>
      </c>
      <c r="G25" s="13"/>
      <c r="H25" s="4"/>
      <c r="I25" s="4"/>
      <c r="J25" s="15">
        <v>2</v>
      </c>
      <c r="K25" s="7">
        <f t="shared" si="2"/>
        <v>2</v>
      </c>
      <c r="L25" s="17">
        <v>1</v>
      </c>
      <c r="M25" s="4">
        <v>1</v>
      </c>
      <c r="N25" s="4">
        <v>7</v>
      </c>
      <c r="O25" s="4"/>
      <c r="P25" s="4"/>
      <c r="Q25" s="4"/>
      <c r="R25" s="15">
        <v>15</v>
      </c>
      <c r="S25" s="7">
        <f t="shared" si="3"/>
        <v>24</v>
      </c>
    </row>
    <row r="26" spans="1:19" ht="13.5">
      <c r="A26" s="257"/>
      <c r="B26" s="2">
        <v>14</v>
      </c>
      <c r="C26" s="10" t="s">
        <v>14</v>
      </c>
      <c r="D26" s="5">
        <v>27</v>
      </c>
      <c r="E26" s="7">
        <f t="shared" si="1"/>
        <v>8</v>
      </c>
      <c r="F26" s="7">
        <f t="shared" si="4"/>
        <v>19</v>
      </c>
      <c r="G26" s="13">
        <v>1</v>
      </c>
      <c r="H26" s="4"/>
      <c r="I26" s="4"/>
      <c r="J26" s="15"/>
      <c r="K26" s="7">
        <f t="shared" si="2"/>
        <v>1</v>
      </c>
      <c r="L26" s="17"/>
      <c r="M26" s="4">
        <v>4</v>
      </c>
      <c r="N26" s="4">
        <v>8</v>
      </c>
      <c r="O26" s="4"/>
      <c r="P26" s="4"/>
      <c r="Q26" s="4"/>
      <c r="R26" s="15">
        <v>6</v>
      </c>
      <c r="S26" s="7">
        <f t="shared" si="3"/>
        <v>18</v>
      </c>
    </row>
    <row r="27" spans="1:19" ht="13.5">
      <c r="A27" s="257"/>
      <c r="B27" s="2">
        <v>15</v>
      </c>
      <c r="C27" s="10" t="s">
        <v>15</v>
      </c>
      <c r="D27" s="5">
        <v>155</v>
      </c>
      <c r="E27" s="7">
        <f t="shared" si="1"/>
        <v>11</v>
      </c>
      <c r="F27" s="7">
        <f t="shared" si="4"/>
        <v>144</v>
      </c>
      <c r="G27" s="13"/>
      <c r="H27" s="4"/>
      <c r="I27" s="4"/>
      <c r="J27" s="15"/>
      <c r="K27" s="7">
        <f t="shared" si="2"/>
        <v>0</v>
      </c>
      <c r="L27" s="17"/>
      <c r="M27" s="4">
        <v>2</v>
      </c>
      <c r="N27" s="4">
        <v>15</v>
      </c>
      <c r="O27" s="4"/>
      <c r="P27" s="4">
        <v>1</v>
      </c>
      <c r="Q27" s="4">
        <v>2</v>
      </c>
      <c r="R27" s="15">
        <v>124</v>
      </c>
      <c r="S27" s="7">
        <f t="shared" si="3"/>
        <v>144</v>
      </c>
    </row>
    <row r="28" spans="1:19" ht="13.5">
      <c r="A28" s="257"/>
      <c r="B28" s="2">
        <v>16</v>
      </c>
      <c r="C28" s="10" t="s">
        <v>16</v>
      </c>
      <c r="D28" s="5">
        <v>38</v>
      </c>
      <c r="E28" s="7">
        <f t="shared" si="1"/>
        <v>17</v>
      </c>
      <c r="F28" s="7">
        <f t="shared" si="4"/>
        <v>21</v>
      </c>
      <c r="G28" s="13">
        <v>2</v>
      </c>
      <c r="H28" s="4"/>
      <c r="I28" s="4"/>
      <c r="J28" s="15"/>
      <c r="K28" s="7">
        <f t="shared" si="2"/>
        <v>2</v>
      </c>
      <c r="L28" s="17"/>
      <c r="M28" s="4"/>
      <c r="N28" s="4">
        <v>15</v>
      </c>
      <c r="O28" s="4">
        <v>2</v>
      </c>
      <c r="P28" s="4">
        <v>1</v>
      </c>
      <c r="Q28" s="4"/>
      <c r="R28" s="15">
        <v>1</v>
      </c>
      <c r="S28" s="7">
        <f t="shared" si="3"/>
        <v>19</v>
      </c>
    </row>
    <row r="29" spans="1:19" ht="13.5">
      <c r="A29" s="257"/>
      <c r="B29" s="2">
        <v>17</v>
      </c>
      <c r="C29" s="10" t="s">
        <v>17</v>
      </c>
      <c r="D29" s="5">
        <v>70</v>
      </c>
      <c r="E29" s="7">
        <f t="shared" si="1"/>
        <v>20</v>
      </c>
      <c r="F29" s="7">
        <f t="shared" si="4"/>
        <v>50</v>
      </c>
      <c r="G29" s="13">
        <v>7</v>
      </c>
      <c r="H29" s="4"/>
      <c r="I29" s="4"/>
      <c r="J29" s="15">
        <v>3</v>
      </c>
      <c r="K29" s="7">
        <f t="shared" si="2"/>
        <v>10</v>
      </c>
      <c r="L29" s="17">
        <v>1</v>
      </c>
      <c r="M29" s="4">
        <v>4</v>
      </c>
      <c r="N29" s="4">
        <v>16</v>
      </c>
      <c r="O29" s="4">
        <v>2</v>
      </c>
      <c r="P29" s="4">
        <v>1</v>
      </c>
      <c r="Q29" s="4"/>
      <c r="R29" s="15">
        <v>16</v>
      </c>
      <c r="S29" s="7">
        <f t="shared" si="3"/>
        <v>40</v>
      </c>
    </row>
    <row r="30" spans="1:19" ht="13.5">
      <c r="A30" s="257"/>
      <c r="B30" s="2">
        <v>18</v>
      </c>
      <c r="C30" s="10" t="s">
        <v>18</v>
      </c>
      <c r="D30" s="5">
        <v>11</v>
      </c>
      <c r="E30" s="7">
        <f t="shared" si="1"/>
        <v>6</v>
      </c>
      <c r="F30" s="7">
        <f t="shared" si="4"/>
        <v>5</v>
      </c>
      <c r="G30" s="13"/>
      <c r="H30" s="4"/>
      <c r="I30" s="4"/>
      <c r="J30" s="15"/>
      <c r="K30" s="7">
        <f t="shared" si="2"/>
        <v>0</v>
      </c>
      <c r="L30" s="17"/>
      <c r="M30" s="4"/>
      <c r="N30" s="4">
        <v>3</v>
      </c>
      <c r="O30" s="4"/>
      <c r="P30" s="4">
        <v>1</v>
      </c>
      <c r="Q30" s="4"/>
      <c r="R30" s="15">
        <v>1</v>
      </c>
      <c r="S30" s="7">
        <f t="shared" si="3"/>
        <v>5</v>
      </c>
    </row>
    <row r="31" spans="1:19" ht="13.5">
      <c r="A31" s="257"/>
      <c r="B31" s="2">
        <v>19</v>
      </c>
      <c r="C31" s="10" t="s">
        <v>19</v>
      </c>
      <c r="D31" s="5">
        <v>4</v>
      </c>
      <c r="E31" s="7">
        <f t="shared" si="1"/>
        <v>2</v>
      </c>
      <c r="F31" s="7">
        <f t="shared" si="4"/>
        <v>2</v>
      </c>
      <c r="G31" s="13">
        <v>1</v>
      </c>
      <c r="H31" s="4"/>
      <c r="I31" s="4"/>
      <c r="J31" s="15"/>
      <c r="K31" s="7">
        <f t="shared" si="2"/>
        <v>1</v>
      </c>
      <c r="L31" s="17"/>
      <c r="M31" s="4">
        <v>1</v>
      </c>
      <c r="N31" s="4"/>
      <c r="O31" s="4"/>
      <c r="P31" s="4"/>
      <c r="Q31" s="4"/>
      <c r="R31" s="15"/>
      <c r="S31" s="7">
        <f t="shared" si="3"/>
        <v>1</v>
      </c>
    </row>
    <row r="32" spans="1:19" ht="13.5">
      <c r="A32" s="257"/>
      <c r="B32" s="2">
        <v>20</v>
      </c>
      <c r="C32" s="10" t="s">
        <v>20</v>
      </c>
      <c r="D32" s="5">
        <v>12</v>
      </c>
      <c r="E32" s="7">
        <f t="shared" si="1"/>
        <v>4</v>
      </c>
      <c r="F32" s="7">
        <f t="shared" si="4"/>
        <v>8</v>
      </c>
      <c r="G32" s="13"/>
      <c r="H32" s="4">
        <v>2</v>
      </c>
      <c r="I32" s="4"/>
      <c r="J32" s="15">
        <v>1</v>
      </c>
      <c r="K32" s="7">
        <f t="shared" si="2"/>
        <v>3</v>
      </c>
      <c r="L32" s="17"/>
      <c r="M32" s="4">
        <v>1</v>
      </c>
      <c r="N32" s="4">
        <v>2</v>
      </c>
      <c r="O32" s="4"/>
      <c r="P32" s="4">
        <v>1</v>
      </c>
      <c r="Q32" s="4">
        <v>1</v>
      </c>
      <c r="R32" s="15"/>
      <c r="S32" s="7">
        <f t="shared" si="3"/>
        <v>5</v>
      </c>
    </row>
    <row r="33" spans="1:19" ht="13.5">
      <c r="A33" s="257"/>
      <c r="B33" s="2">
        <v>21</v>
      </c>
      <c r="C33" s="10" t="s">
        <v>21</v>
      </c>
      <c r="D33" s="5">
        <v>35</v>
      </c>
      <c r="E33" s="7">
        <f t="shared" si="1"/>
        <v>18</v>
      </c>
      <c r="F33" s="7">
        <f t="shared" si="4"/>
        <v>17</v>
      </c>
      <c r="G33" s="13">
        <v>2</v>
      </c>
      <c r="H33" s="4">
        <v>1</v>
      </c>
      <c r="I33" s="4">
        <v>1</v>
      </c>
      <c r="J33" s="15"/>
      <c r="K33" s="7">
        <f t="shared" si="2"/>
        <v>4</v>
      </c>
      <c r="L33" s="17"/>
      <c r="M33" s="4"/>
      <c r="N33" s="4">
        <v>5</v>
      </c>
      <c r="O33" s="4">
        <v>2</v>
      </c>
      <c r="P33" s="4"/>
      <c r="Q33" s="4">
        <v>3</v>
      </c>
      <c r="R33" s="15">
        <v>3</v>
      </c>
      <c r="S33" s="7">
        <f t="shared" si="3"/>
        <v>13</v>
      </c>
    </row>
    <row r="34" spans="1:19" ht="13.5">
      <c r="A34" s="257"/>
      <c r="B34" s="2">
        <v>22</v>
      </c>
      <c r="C34" s="10" t="s">
        <v>22</v>
      </c>
      <c r="D34" s="5">
        <v>14</v>
      </c>
      <c r="E34" s="7">
        <f t="shared" si="1"/>
        <v>3</v>
      </c>
      <c r="F34" s="7">
        <f t="shared" si="4"/>
        <v>11</v>
      </c>
      <c r="G34" s="13"/>
      <c r="H34" s="4"/>
      <c r="I34" s="4"/>
      <c r="J34" s="15"/>
      <c r="K34" s="7">
        <f t="shared" si="2"/>
        <v>0</v>
      </c>
      <c r="L34" s="17"/>
      <c r="M34" s="4"/>
      <c r="N34" s="4">
        <v>3</v>
      </c>
      <c r="O34" s="4"/>
      <c r="P34" s="4"/>
      <c r="Q34" s="4">
        <v>2</v>
      </c>
      <c r="R34" s="15">
        <v>6</v>
      </c>
      <c r="S34" s="7">
        <f t="shared" si="3"/>
        <v>11</v>
      </c>
    </row>
    <row r="35" spans="1:19" ht="13.5">
      <c r="A35" s="257"/>
      <c r="B35" s="2">
        <v>23</v>
      </c>
      <c r="C35" s="10" t="s">
        <v>23</v>
      </c>
      <c r="D35" s="5">
        <v>6</v>
      </c>
      <c r="E35" s="7">
        <f t="shared" si="1"/>
        <v>2</v>
      </c>
      <c r="F35" s="7">
        <f t="shared" si="4"/>
        <v>4</v>
      </c>
      <c r="G35" s="13"/>
      <c r="H35" s="4"/>
      <c r="I35" s="4"/>
      <c r="J35" s="15"/>
      <c r="K35" s="7">
        <f t="shared" si="2"/>
        <v>0</v>
      </c>
      <c r="L35" s="17"/>
      <c r="M35" s="4">
        <v>4</v>
      </c>
      <c r="N35" s="4"/>
      <c r="O35" s="4"/>
      <c r="P35" s="4"/>
      <c r="Q35" s="4"/>
      <c r="R35" s="15"/>
      <c r="S35" s="7">
        <f t="shared" si="3"/>
        <v>4</v>
      </c>
    </row>
    <row r="36" spans="1:19" ht="13.5">
      <c r="A36" s="257"/>
      <c r="B36" s="2">
        <v>24</v>
      </c>
      <c r="C36" s="10" t="s">
        <v>24</v>
      </c>
      <c r="D36" s="5">
        <v>2</v>
      </c>
      <c r="E36" s="7">
        <f t="shared" si="1"/>
        <v>1</v>
      </c>
      <c r="F36" s="7">
        <f t="shared" si="4"/>
        <v>1</v>
      </c>
      <c r="G36" s="13"/>
      <c r="H36" s="4"/>
      <c r="I36" s="4"/>
      <c r="J36" s="15"/>
      <c r="K36" s="7">
        <f t="shared" si="2"/>
        <v>0</v>
      </c>
      <c r="L36" s="17"/>
      <c r="M36" s="4">
        <v>1</v>
      </c>
      <c r="N36" s="4"/>
      <c r="O36" s="4"/>
      <c r="P36" s="4"/>
      <c r="Q36" s="4"/>
      <c r="R36" s="15"/>
      <c r="S36" s="7">
        <f t="shared" si="3"/>
        <v>1</v>
      </c>
    </row>
    <row r="37" spans="1:19" ht="13.5">
      <c r="A37" s="257"/>
      <c r="B37" s="2">
        <v>25</v>
      </c>
      <c r="C37" s="10" t="s">
        <v>25</v>
      </c>
      <c r="D37" s="5">
        <v>5</v>
      </c>
      <c r="E37" s="7">
        <f t="shared" si="1"/>
        <v>0</v>
      </c>
      <c r="F37" s="7">
        <f t="shared" si="4"/>
        <v>5</v>
      </c>
      <c r="G37" s="13"/>
      <c r="H37" s="4">
        <v>1</v>
      </c>
      <c r="I37" s="4"/>
      <c r="J37" s="15"/>
      <c r="K37" s="7">
        <f t="shared" si="2"/>
        <v>1</v>
      </c>
      <c r="L37" s="17"/>
      <c r="M37" s="4"/>
      <c r="N37" s="4"/>
      <c r="O37" s="4"/>
      <c r="P37" s="4">
        <v>3</v>
      </c>
      <c r="Q37" s="4"/>
      <c r="R37" s="15">
        <v>1</v>
      </c>
      <c r="S37" s="7">
        <f t="shared" si="3"/>
        <v>4</v>
      </c>
    </row>
    <row r="38" spans="1:19" ht="13.5">
      <c r="A38" s="257"/>
      <c r="B38" s="2">
        <v>26</v>
      </c>
      <c r="C38" s="10" t="s">
        <v>26</v>
      </c>
      <c r="D38" s="38">
        <v>2</v>
      </c>
      <c r="E38" s="7">
        <f t="shared" si="1"/>
        <v>1</v>
      </c>
      <c r="F38" s="7">
        <f t="shared" si="4"/>
        <v>1</v>
      </c>
      <c r="G38" s="13"/>
      <c r="H38" s="4">
        <v>1</v>
      </c>
      <c r="I38" s="4"/>
      <c r="J38" s="15"/>
      <c r="K38" s="7">
        <f t="shared" si="2"/>
        <v>1</v>
      </c>
      <c r="L38" s="17"/>
      <c r="M38" s="4"/>
      <c r="N38" s="4"/>
      <c r="O38" s="4"/>
      <c r="P38" s="4"/>
      <c r="Q38" s="4"/>
      <c r="R38" s="15"/>
      <c r="S38" s="7">
        <f t="shared" si="3"/>
        <v>0</v>
      </c>
    </row>
    <row r="39" spans="1:19" ht="13.5">
      <c r="A39" s="257"/>
      <c r="B39" s="3">
        <v>27</v>
      </c>
      <c r="C39" s="11" t="s">
        <v>27</v>
      </c>
      <c r="D39" s="6">
        <v>22</v>
      </c>
      <c r="E39" s="7">
        <f t="shared" si="1"/>
        <v>6</v>
      </c>
      <c r="F39" s="7">
        <f t="shared" si="4"/>
        <v>16</v>
      </c>
      <c r="G39" s="13">
        <v>1</v>
      </c>
      <c r="H39" s="4">
        <v>1</v>
      </c>
      <c r="I39" s="4">
        <v>1</v>
      </c>
      <c r="J39" s="15"/>
      <c r="K39" s="7">
        <f t="shared" si="2"/>
        <v>3</v>
      </c>
      <c r="L39" s="17"/>
      <c r="M39" s="4">
        <v>3</v>
      </c>
      <c r="N39" s="4">
        <v>7</v>
      </c>
      <c r="O39" s="4" t="s">
        <v>205</v>
      </c>
      <c r="P39" s="4"/>
      <c r="Q39" s="4"/>
      <c r="R39" s="15">
        <v>3</v>
      </c>
      <c r="S39" s="7">
        <f t="shared" si="3"/>
        <v>13</v>
      </c>
    </row>
    <row r="40" spans="1:19" ht="13.5">
      <c r="A40" s="258"/>
      <c r="B40" s="261" t="s">
        <v>95</v>
      </c>
      <c r="C40" s="262"/>
      <c r="D40" s="49">
        <f>SUM(D13:D39)</f>
        <v>827</v>
      </c>
      <c r="E40" s="49">
        <f>SUM(E13:E39)</f>
        <v>242</v>
      </c>
      <c r="F40" s="49">
        <f>SUM(F13:F39)</f>
        <v>585</v>
      </c>
      <c r="G40" s="52">
        <f>SUM(G13:G39)</f>
        <v>16</v>
      </c>
      <c r="H40" s="51">
        <f aca="true" t="shared" si="5" ref="H40:S40">SUM(H13:H39)</f>
        <v>7</v>
      </c>
      <c r="I40" s="51">
        <f t="shared" si="5"/>
        <v>5</v>
      </c>
      <c r="J40" s="53">
        <f t="shared" si="5"/>
        <v>9</v>
      </c>
      <c r="K40" s="49">
        <f t="shared" si="5"/>
        <v>37</v>
      </c>
      <c r="L40" s="50">
        <f t="shared" si="5"/>
        <v>2</v>
      </c>
      <c r="M40" s="51">
        <f t="shared" si="5"/>
        <v>41</v>
      </c>
      <c r="N40" s="51">
        <f t="shared" si="5"/>
        <v>153</v>
      </c>
      <c r="O40" s="51">
        <f t="shared" si="5"/>
        <v>9</v>
      </c>
      <c r="P40" s="51">
        <f t="shared" si="5"/>
        <v>11</v>
      </c>
      <c r="Q40" s="51">
        <f t="shared" si="5"/>
        <v>9</v>
      </c>
      <c r="R40" s="53">
        <f t="shared" si="5"/>
        <v>323</v>
      </c>
      <c r="S40" s="49">
        <f t="shared" si="5"/>
        <v>548</v>
      </c>
    </row>
    <row r="41" spans="1:19" ht="13.5">
      <c r="A41" s="68"/>
      <c r="B41" s="20"/>
      <c r="C41" s="20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ht="13.5">
      <c r="A42" s="68"/>
      <c r="B42" s="20"/>
      <c r="C42" s="20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9" ht="13.5">
      <c r="A43" s="68"/>
      <c r="B43" s="20"/>
      <c r="C43" s="20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ht="13.5">
      <c r="A44" s="68"/>
      <c r="B44" s="20"/>
      <c r="C44" s="20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ht="13.5">
      <c r="A45" s="68"/>
      <c r="B45" s="20"/>
      <c r="C45" s="20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ht="13.5">
      <c r="A46" s="68"/>
      <c r="B46" s="20"/>
      <c r="C46" s="20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ht="13.5">
      <c r="A47" s="68"/>
      <c r="B47" s="20"/>
      <c r="C47" s="20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ht="13.5">
      <c r="A48" s="68"/>
      <c r="B48" s="20"/>
      <c r="C48" s="20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19" ht="13.5">
      <c r="A49" s="68"/>
      <c r="B49" s="20"/>
      <c r="C49" s="20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1:19" ht="22.5" customHeight="1">
      <c r="A50" s="256" t="s">
        <v>139</v>
      </c>
      <c r="B50" s="259" t="s">
        <v>143</v>
      </c>
      <c r="C50" s="216"/>
      <c r="D50" s="267" t="s">
        <v>134</v>
      </c>
      <c r="E50" s="268" t="s">
        <v>133</v>
      </c>
      <c r="F50" s="268" t="s">
        <v>96</v>
      </c>
      <c r="G50" s="264" t="s">
        <v>98</v>
      </c>
      <c r="H50" s="265"/>
      <c r="I50" s="265"/>
      <c r="J50" s="265"/>
      <c r="K50" s="266"/>
      <c r="L50" s="269" t="s">
        <v>102</v>
      </c>
      <c r="M50" s="270"/>
      <c r="N50" s="270"/>
      <c r="O50" s="270"/>
      <c r="P50" s="270"/>
      <c r="Q50" s="270"/>
      <c r="R50" s="270"/>
      <c r="S50" s="271"/>
    </row>
    <row r="51" spans="1:19" ht="54.75" customHeight="1">
      <c r="A51" s="257"/>
      <c r="B51" s="260"/>
      <c r="C51" s="216"/>
      <c r="D51" s="218"/>
      <c r="E51" s="220"/>
      <c r="F51" s="220"/>
      <c r="G51" s="70" t="s">
        <v>90</v>
      </c>
      <c r="H51" s="158" t="s">
        <v>91</v>
      </c>
      <c r="I51" s="159" t="s">
        <v>135</v>
      </c>
      <c r="J51" s="156" t="s">
        <v>89</v>
      </c>
      <c r="K51" s="44" t="s">
        <v>97</v>
      </c>
      <c r="L51" s="72" t="s">
        <v>101</v>
      </c>
      <c r="M51" s="155" t="s">
        <v>100</v>
      </c>
      <c r="N51" s="46" t="s">
        <v>99</v>
      </c>
      <c r="O51" s="25" t="s">
        <v>94</v>
      </c>
      <c r="P51" s="25" t="s">
        <v>92</v>
      </c>
      <c r="Q51" s="25" t="s">
        <v>93</v>
      </c>
      <c r="R51" s="47" t="s">
        <v>89</v>
      </c>
      <c r="S51" s="43" t="s">
        <v>97</v>
      </c>
    </row>
    <row r="52" spans="1:19" ht="13.5" customHeight="1">
      <c r="A52" s="257"/>
      <c r="B52" s="21">
        <v>28</v>
      </c>
      <c r="C52" s="22" t="s">
        <v>28</v>
      </c>
      <c r="D52" s="21">
        <v>4</v>
      </c>
      <c r="E52" s="7">
        <f aca="true" t="shared" si="6" ref="E52:E57">D52-F52</f>
        <v>2</v>
      </c>
      <c r="F52" s="7">
        <f aca="true" t="shared" si="7" ref="F52:F57">K52+S52</f>
        <v>2</v>
      </c>
      <c r="G52" s="13"/>
      <c r="H52" s="4"/>
      <c r="I52" s="4"/>
      <c r="J52" s="15"/>
      <c r="K52" s="7">
        <f aca="true" t="shared" si="8" ref="K52:K57">SUM(G52:J52)</f>
        <v>0</v>
      </c>
      <c r="L52" s="17"/>
      <c r="M52" s="4">
        <v>1</v>
      </c>
      <c r="N52" s="4">
        <v>1</v>
      </c>
      <c r="O52" s="4"/>
      <c r="P52" s="4"/>
      <c r="Q52" s="4"/>
      <c r="R52" s="15"/>
      <c r="S52" s="7">
        <f aca="true" t="shared" si="9" ref="S52:S57">SUM(L52:R52)</f>
        <v>2</v>
      </c>
    </row>
    <row r="53" spans="1:19" ht="13.5">
      <c r="A53" s="257"/>
      <c r="B53" s="5">
        <v>29</v>
      </c>
      <c r="C53" s="23" t="s">
        <v>29</v>
      </c>
      <c r="D53" s="5">
        <v>6</v>
      </c>
      <c r="E53" s="7">
        <f t="shared" si="6"/>
        <v>3</v>
      </c>
      <c r="F53" s="7">
        <f t="shared" si="7"/>
        <v>3</v>
      </c>
      <c r="G53" s="13">
        <v>2</v>
      </c>
      <c r="H53" s="4"/>
      <c r="I53" s="4"/>
      <c r="J53" s="15"/>
      <c r="K53" s="7">
        <f t="shared" si="8"/>
        <v>2</v>
      </c>
      <c r="L53" s="17"/>
      <c r="M53" s="4"/>
      <c r="N53" s="4">
        <v>1</v>
      </c>
      <c r="O53" s="4"/>
      <c r="P53" s="4"/>
      <c r="Q53" s="4"/>
      <c r="R53" s="15"/>
      <c r="S53" s="7">
        <f t="shared" si="9"/>
        <v>1</v>
      </c>
    </row>
    <row r="54" spans="1:19" ht="13.5">
      <c r="A54" s="257"/>
      <c r="B54" s="5">
        <v>30</v>
      </c>
      <c r="C54" s="23" t="s">
        <v>30</v>
      </c>
      <c r="D54" s="5">
        <v>16</v>
      </c>
      <c r="E54" s="7">
        <f t="shared" si="6"/>
        <v>7</v>
      </c>
      <c r="F54" s="7">
        <f t="shared" si="7"/>
        <v>9</v>
      </c>
      <c r="G54" s="13">
        <v>2</v>
      </c>
      <c r="H54" s="4"/>
      <c r="I54" s="4"/>
      <c r="J54" s="15"/>
      <c r="K54" s="7">
        <f t="shared" si="8"/>
        <v>2</v>
      </c>
      <c r="L54" s="17"/>
      <c r="M54" s="4"/>
      <c r="N54" s="4">
        <v>4</v>
      </c>
      <c r="O54" s="4">
        <v>1</v>
      </c>
      <c r="P54" s="4"/>
      <c r="Q54" s="4"/>
      <c r="R54" s="15">
        <v>2</v>
      </c>
      <c r="S54" s="7">
        <f t="shared" si="9"/>
        <v>7</v>
      </c>
    </row>
    <row r="55" spans="1:19" ht="13.5">
      <c r="A55" s="257"/>
      <c r="B55" s="7">
        <v>31</v>
      </c>
      <c r="C55" s="23" t="s">
        <v>31</v>
      </c>
      <c r="D55" s="5">
        <v>2</v>
      </c>
      <c r="E55" s="7">
        <f t="shared" si="6"/>
        <v>0</v>
      </c>
      <c r="F55" s="7">
        <f t="shared" si="7"/>
        <v>2</v>
      </c>
      <c r="G55" s="13"/>
      <c r="H55" s="4"/>
      <c r="I55" s="4"/>
      <c r="J55" s="15">
        <v>1</v>
      </c>
      <c r="K55" s="7">
        <f t="shared" si="8"/>
        <v>1</v>
      </c>
      <c r="L55" s="17"/>
      <c r="M55" s="4"/>
      <c r="N55" s="4"/>
      <c r="O55" s="4"/>
      <c r="P55" s="4">
        <v>1</v>
      </c>
      <c r="Q55" s="4"/>
      <c r="R55" s="15"/>
      <c r="S55" s="7">
        <f t="shared" si="9"/>
        <v>1</v>
      </c>
    </row>
    <row r="56" spans="1:19" ht="13.5">
      <c r="A56" s="257"/>
      <c r="B56" s="5">
        <v>32</v>
      </c>
      <c r="C56" s="23" t="s">
        <v>32</v>
      </c>
      <c r="D56" s="5">
        <v>21</v>
      </c>
      <c r="E56" s="7">
        <f t="shared" si="6"/>
        <v>10</v>
      </c>
      <c r="F56" s="7">
        <f t="shared" si="7"/>
        <v>11</v>
      </c>
      <c r="G56" s="13">
        <v>1</v>
      </c>
      <c r="H56" s="4"/>
      <c r="I56" s="4"/>
      <c r="J56" s="15"/>
      <c r="K56" s="7">
        <f t="shared" si="8"/>
        <v>1</v>
      </c>
      <c r="L56" s="17">
        <v>1</v>
      </c>
      <c r="M56" s="4"/>
      <c r="N56" s="4">
        <v>9</v>
      </c>
      <c r="O56" s="4"/>
      <c r="P56" s="4"/>
      <c r="Q56" s="4"/>
      <c r="R56" s="15"/>
      <c r="S56" s="7">
        <f t="shared" si="9"/>
        <v>10</v>
      </c>
    </row>
    <row r="57" spans="1:19" ht="13.5">
      <c r="A57" s="257"/>
      <c r="B57" s="6">
        <v>33</v>
      </c>
      <c r="C57" s="24" t="s">
        <v>33</v>
      </c>
      <c r="D57" s="7">
        <v>3</v>
      </c>
      <c r="E57" s="7">
        <f t="shared" si="6"/>
        <v>2</v>
      </c>
      <c r="F57" s="7">
        <f t="shared" si="7"/>
        <v>1</v>
      </c>
      <c r="G57" s="13"/>
      <c r="H57" s="4"/>
      <c r="I57" s="4"/>
      <c r="J57" s="15"/>
      <c r="K57" s="7">
        <f t="shared" si="8"/>
        <v>0</v>
      </c>
      <c r="L57" s="17"/>
      <c r="M57" s="4"/>
      <c r="N57" s="4"/>
      <c r="O57" s="4"/>
      <c r="P57" s="4">
        <v>1</v>
      </c>
      <c r="Q57" s="4"/>
      <c r="R57" s="15"/>
      <c r="S57" s="7">
        <f t="shared" si="9"/>
        <v>1</v>
      </c>
    </row>
    <row r="58" spans="1:19" ht="13.5">
      <c r="A58" s="258"/>
      <c r="B58" s="261" t="s">
        <v>95</v>
      </c>
      <c r="C58" s="263"/>
      <c r="D58" s="49">
        <f aca="true" t="shared" si="10" ref="D58:P58">SUM(D52:D57)</f>
        <v>52</v>
      </c>
      <c r="E58" s="49">
        <f t="shared" si="10"/>
        <v>24</v>
      </c>
      <c r="F58" s="49">
        <f t="shared" si="10"/>
        <v>28</v>
      </c>
      <c r="G58" s="52">
        <f t="shared" si="10"/>
        <v>5</v>
      </c>
      <c r="H58" s="51">
        <f t="shared" si="10"/>
        <v>0</v>
      </c>
      <c r="I58" s="51">
        <f t="shared" si="10"/>
        <v>0</v>
      </c>
      <c r="J58" s="53">
        <f t="shared" si="10"/>
        <v>1</v>
      </c>
      <c r="K58" s="49">
        <f>SUM(K52:K57)</f>
        <v>6</v>
      </c>
      <c r="L58" s="52">
        <f t="shared" si="10"/>
        <v>1</v>
      </c>
      <c r="M58" s="51">
        <f t="shared" si="10"/>
        <v>1</v>
      </c>
      <c r="N58" s="51">
        <f t="shared" si="10"/>
        <v>15</v>
      </c>
      <c r="O58" s="51">
        <f t="shared" si="10"/>
        <v>1</v>
      </c>
      <c r="P58" s="51">
        <f t="shared" si="10"/>
        <v>2</v>
      </c>
      <c r="Q58" s="51">
        <f>SUM(Q52:Q57)</f>
        <v>0</v>
      </c>
      <c r="R58" s="53">
        <f>SUM(R52:R57)</f>
        <v>2</v>
      </c>
      <c r="S58" s="49">
        <f>SUM(S52:S57)</f>
        <v>22</v>
      </c>
    </row>
    <row r="59" spans="1:19" ht="13.5">
      <c r="A59" s="68"/>
      <c r="B59" s="8"/>
      <c r="C59" s="9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1:19" ht="13.5">
      <c r="A60" s="68"/>
      <c r="B60" s="8"/>
      <c r="C60" s="9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1:19" ht="22.5" customHeight="1">
      <c r="A61" s="256" t="s">
        <v>140</v>
      </c>
      <c r="B61" s="259" t="s">
        <v>143</v>
      </c>
      <c r="C61" s="216"/>
      <c r="D61" s="267" t="s">
        <v>134</v>
      </c>
      <c r="E61" s="268" t="s">
        <v>133</v>
      </c>
      <c r="F61" s="268" t="s">
        <v>96</v>
      </c>
      <c r="G61" s="264" t="s">
        <v>98</v>
      </c>
      <c r="H61" s="265"/>
      <c r="I61" s="265"/>
      <c r="J61" s="265"/>
      <c r="K61" s="266"/>
      <c r="L61" s="269" t="s">
        <v>102</v>
      </c>
      <c r="M61" s="270"/>
      <c r="N61" s="270"/>
      <c r="O61" s="270"/>
      <c r="P61" s="270"/>
      <c r="Q61" s="270"/>
      <c r="R61" s="270"/>
      <c r="S61" s="271"/>
    </row>
    <row r="62" spans="1:19" ht="54.75" customHeight="1">
      <c r="A62" s="257"/>
      <c r="B62" s="260"/>
      <c r="C62" s="216"/>
      <c r="D62" s="218"/>
      <c r="E62" s="220"/>
      <c r="F62" s="220"/>
      <c r="G62" s="72" t="s">
        <v>90</v>
      </c>
      <c r="H62" s="158" t="s">
        <v>91</v>
      </c>
      <c r="I62" s="155" t="s">
        <v>135</v>
      </c>
      <c r="J62" s="75" t="s">
        <v>89</v>
      </c>
      <c r="K62" s="44" t="s">
        <v>97</v>
      </c>
      <c r="L62" s="72" t="s">
        <v>101</v>
      </c>
      <c r="M62" s="155" t="s">
        <v>100</v>
      </c>
      <c r="N62" s="46" t="s">
        <v>99</v>
      </c>
      <c r="O62" s="25" t="s">
        <v>94</v>
      </c>
      <c r="P62" s="25" t="s">
        <v>92</v>
      </c>
      <c r="Q62" s="25" t="s">
        <v>93</v>
      </c>
      <c r="R62" s="47" t="s">
        <v>89</v>
      </c>
      <c r="S62" s="44" t="s">
        <v>97</v>
      </c>
    </row>
    <row r="63" spans="1:19" ht="13.5" customHeight="1">
      <c r="A63" s="257"/>
      <c r="B63" s="27">
        <v>34</v>
      </c>
      <c r="C63" s="34" t="s">
        <v>104</v>
      </c>
      <c r="D63" s="21">
        <v>58</v>
      </c>
      <c r="E63" s="7">
        <f aca="true" t="shared" si="11" ref="E63:E72">D63-F63</f>
        <v>18</v>
      </c>
      <c r="F63" s="7">
        <f aca="true" t="shared" si="12" ref="F63:F71">K63+S63</f>
        <v>40</v>
      </c>
      <c r="G63" s="13">
        <v>2</v>
      </c>
      <c r="H63" s="4"/>
      <c r="I63" s="4"/>
      <c r="J63" s="15"/>
      <c r="K63" s="7">
        <f aca="true" t="shared" si="13" ref="K63:K71">SUM(G63:J63)</f>
        <v>2</v>
      </c>
      <c r="L63" s="17">
        <v>1</v>
      </c>
      <c r="M63" s="4">
        <v>1</v>
      </c>
      <c r="N63" s="4">
        <v>22</v>
      </c>
      <c r="O63" s="4">
        <v>2</v>
      </c>
      <c r="P63" s="4">
        <v>4</v>
      </c>
      <c r="Q63" s="4">
        <v>1</v>
      </c>
      <c r="R63" s="15">
        <v>7</v>
      </c>
      <c r="S63" s="7">
        <f aca="true" t="shared" si="14" ref="S63:S71">SUM(L63:R63)</f>
        <v>38</v>
      </c>
    </row>
    <row r="64" spans="1:19" ht="13.5">
      <c r="A64" s="257"/>
      <c r="B64" s="28">
        <v>35</v>
      </c>
      <c r="C64" s="33" t="s">
        <v>34</v>
      </c>
      <c r="D64" s="5">
        <v>72</v>
      </c>
      <c r="E64" s="7">
        <f t="shared" si="11"/>
        <v>23</v>
      </c>
      <c r="F64" s="7">
        <f t="shared" si="12"/>
        <v>49</v>
      </c>
      <c r="G64" s="13">
        <v>1</v>
      </c>
      <c r="H64" s="4"/>
      <c r="I64" s="4">
        <v>2</v>
      </c>
      <c r="J64" s="15"/>
      <c r="K64" s="7">
        <f t="shared" si="13"/>
        <v>3</v>
      </c>
      <c r="L64" s="17"/>
      <c r="M64" s="4">
        <v>5</v>
      </c>
      <c r="N64" s="4">
        <v>16</v>
      </c>
      <c r="O64" s="4"/>
      <c r="P64" s="4">
        <v>4</v>
      </c>
      <c r="Q64" s="4">
        <v>2</v>
      </c>
      <c r="R64" s="15">
        <v>19</v>
      </c>
      <c r="S64" s="7">
        <f t="shared" si="14"/>
        <v>46</v>
      </c>
    </row>
    <row r="65" spans="1:19" ht="13.5">
      <c r="A65" s="257"/>
      <c r="B65" s="28">
        <v>36</v>
      </c>
      <c r="C65" s="30" t="s">
        <v>35</v>
      </c>
      <c r="D65" s="5">
        <v>8</v>
      </c>
      <c r="E65" s="7">
        <f t="shared" si="11"/>
        <v>5</v>
      </c>
      <c r="F65" s="7">
        <f t="shared" si="12"/>
        <v>3</v>
      </c>
      <c r="G65" s="13"/>
      <c r="H65" s="4"/>
      <c r="I65" s="4"/>
      <c r="J65" s="15"/>
      <c r="K65" s="7">
        <f t="shared" si="13"/>
        <v>0</v>
      </c>
      <c r="L65" s="17"/>
      <c r="M65" s="4"/>
      <c r="N65" s="4">
        <v>2</v>
      </c>
      <c r="O65" s="4"/>
      <c r="P65" s="4"/>
      <c r="Q65" s="4"/>
      <c r="R65" s="15">
        <v>1</v>
      </c>
      <c r="S65" s="7">
        <f t="shared" si="14"/>
        <v>3</v>
      </c>
    </row>
    <row r="66" spans="1:19" ht="13.5">
      <c r="A66" s="257"/>
      <c r="B66" s="28">
        <v>37</v>
      </c>
      <c r="C66" s="30" t="s">
        <v>36</v>
      </c>
      <c r="D66" s="5">
        <v>20</v>
      </c>
      <c r="E66" s="7">
        <f t="shared" si="11"/>
        <v>5</v>
      </c>
      <c r="F66" s="7">
        <f t="shared" si="12"/>
        <v>15</v>
      </c>
      <c r="G66" s="13"/>
      <c r="H66" s="4"/>
      <c r="I66" s="4">
        <v>2</v>
      </c>
      <c r="J66" s="15">
        <v>2</v>
      </c>
      <c r="K66" s="7">
        <f t="shared" si="13"/>
        <v>4</v>
      </c>
      <c r="L66" s="17"/>
      <c r="M66" s="4">
        <v>3</v>
      </c>
      <c r="N66" s="4">
        <v>2</v>
      </c>
      <c r="O66" s="4"/>
      <c r="P66" s="4"/>
      <c r="Q66" s="4">
        <v>2</v>
      </c>
      <c r="R66" s="15">
        <v>4</v>
      </c>
      <c r="S66" s="7">
        <f t="shared" si="14"/>
        <v>11</v>
      </c>
    </row>
    <row r="67" spans="1:19" ht="13.5">
      <c r="A67" s="257"/>
      <c r="B67" s="28">
        <v>38</v>
      </c>
      <c r="C67" s="30" t="s">
        <v>37</v>
      </c>
      <c r="D67" s="5">
        <v>21</v>
      </c>
      <c r="E67" s="7">
        <f t="shared" si="11"/>
        <v>5</v>
      </c>
      <c r="F67" s="7">
        <f t="shared" si="12"/>
        <v>16</v>
      </c>
      <c r="G67" s="13"/>
      <c r="H67" s="4"/>
      <c r="I67" s="4"/>
      <c r="J67" s="15"/>
      <c r="K67" s="7">
        <f t="shared" si="13"/>
        <v>0</v>
      </c>
      <c r="L67" s="17"/>
      <c r="M67" s="4"/>
      <c r="N67" s="4">
        <v>1</v>
      </c>
      <c r="O67" s="4"/>
      <c r="P67" s="4">
        <v>1</v>
      </c>
      <c r="Q67" s="4">
        <v>3</v>
      </c>
      <c r="R67" s="15">
        <v>11</v>
      </c>
      <c r="S67" s="7">
        <f t="shared" si="14"/>
        <v>16</v>
      </c>
    </row>
    <row r="68" spans="1:19" ht="13.5">
      <c r="A68" s="257"/>
      <c r="B68" s="28">
        <v>39</v>
      </c>
      <c r="C68" s="30" t="s">
        <v>38</v>
      </c>
      <c r="D68" s="5">
        <v>31</v>
      </c>
      <c r="E68" s="7">
        <f t="shared" si="11"/>
        <v>10</v>
      </c>
      <c r="F68" s="7">
        <f t="shared" si="12"/>
        <v>21</v>
      </c>
      <c r="G68" s="13">
        <v>1</v>
      </c>
      <c r="H68" s="4">
        <v>1</v>
      </c>
      <c r="I68" s="4"/>
      <c r="J68" s="15">
        <v>1</v>
      </c>
      <c r="K68" s="7">
        <f t="shared" si="13"/>
        <v>3</v>
      </c>
      <c r="L68" s="17"/>
      <c r="M68" s="4">
        <v>2</v>
      </c>
      <c r="N68" s="4">
        <v>5</v>
      </c>
      <c r="O68" s="4">
        <v>1</v>
      </c>
      <c r="P68" s="4">
        <v>1</v>
      </c>
      <c r="Q68" s="4">
        <v>2</v>
      </c>
      <c r="R68" s="15">
        <v>7</v>
      </c>
      <c r="S68" s="7">
        <f t="shared" si="14"/>
        <v>18</v>
      </c>
    </row>
    <row r="69" spans="1:19" ht="13.5">
      <c r="A69" s="257"/>
      <c r="B69" s="28">
        <v>40</v>
      </c>
      <c r="C69" s="30" t="s">
        <v>39</v>
      </c>
      <c r="D69" s="5">
        <v>26</v>
      </c>
      <c r="E69" s="7">
        <f t="shared" si="11"/>
        <v>9</v>
      </c>
      <c r="F69" s="7">
        <f t="shared" si="12"/>
        <v>17</v>
      </c>
      <c r="G69" s="13">
        <v>1</v>
      </c>
      <c r="H69" s="4">
        <v>2</v>
      </c>
      <c r="I69" s="4"/>
      <c r="J69" s="15"/>
      <c r="K69" s="7">
        <f t="shared" si="13"/>
        <v>3</v>
      </c>
      <c r="L69" s="17"/>
      <c r="M69" s="4">
        <v>5</v>
      </c>
      <c r="N69" s="4">
        <v>2</v>
      </c>
      <c r="O69" s="4"/>
      <c r="P69" s="4">
        <v>2</v>
      </c>
      <c r="Q69" s="4">
        <v>1</v>
      </c>
      <c r="R69" s="15">
        <v>4</v>
      </c>
      <c r="S69" s="7">
        <f t="shared" si="14"/>
        <v>14</v>
      </c>
    </row>
    <row r="70" spans="1:19" ht="13.5">
      <c r="A70" s="257"/>
      <c r="B70" s="28">
        <v>41</v>
      </c>
      <c r="C70" s="30" t="s">
        <v>40</v>
      </c>
      <c r="D70" s="5">
        <v>12</v>
      </c>
      <c r="E70" s="7">
        <f t="shared" si="11"/>
        <v>2</v>
      </c>
      <c r="F70" s="7">
        <f t="shared" si="12"/>
        <v>10</v>
      </c>
      <c r="G70" s="13">
        <v>1</v>
      </c>
      <c r="H70" s="4"/>
      <c r="I70" s="4"/>
      <c r="J70" s="15"/>
      <c r="K70" s="7">
        <f t="shared" si="13"/>
        <v>1</v>
      </c>
      <c r="L70" s="17"/>
      <c r="M70" s="4">
        <v>3</v>
      </c>
      <c r="N70" s="4">
        <v>2</v>
      </c>
      <c r="O70" s="4"/>
      <c r="P70" s="4">
        <v>3</v>
      </c>
      <c r="Q70" s="4"/>
      <c r="R70" s="15">
        <v>1</v>
      </c>
      <c r="S70" s="7">
        <f t="shared" si="14"/>
        <v>9</v>
      </c>
    </row>
    <row r="71" spans="1:19" ht="13.5">
      <c r="A71" s="257"/>
      <c r="B71" s="28">
        <v>42</v>
      </c>
      <c r="C71" s="30" t="s">
        <v>41</v>
      </c>
      <c r="D71" s="5">
        <v>39</v>
      </c>
      <c r="E71" s="7">
        <f t="shared" si="11"/>
        <v>18</v>
      </c>
      <c r="F71" s="7">
        <f t="shared" si="12"/>
        <v>21</v>
      </c>
      <c r="G71" s="13">
        <v>1</v>
      </c>
      <c r="H71" s="4"/>
      <c r="I71" s="4">
        <v>2</v>
      </c>
      <c r="J71" s="15">
        <v>1</v>
      </c>
      <c r="K71" s="7">
        <f t="shared" si="13"/>
        <v>4</v>
      </c>
      <c r="L71" s="17">
        <v>1</v>
      </c>
      <c r="M71" s="4">
        <v>3</v>
      </c>
      <c r="N71" s="4">
        <v>3</v>
      </c>
      <c r="O71" s="4"/>
      <c r="P71" s="4">
        <v>1</v>
      </c>
      <c r="Q71" s="4">
        <v>5</v>
      </c>
      <c r="R71" s="15">
        <v>4</v>
      </c>
      <c r="S71" s="7">
        <f t="shared" si="14"/>
        <v>17</v>
      </c>
    </row>
    <row r="72" spans="1:19" ht="13.5">
      <c r="A72" s="257"/>
      <c r="B72" s="29">
        <v>43</v>
      </c>
      <c r="C72" s="31" t="s">
        <v>42</v>
      </c>
      <c r="D72" s="7">
        <v>36</v>
      </c>
      <c r="E72" s="7">
        <f t="shared" si="11"/>
        <v>18</v>
      </c>
      <c r="F72" s="7">
        <f>K72+S72</f>
        <v>18</v>
      </c>
      <c r="G72" s="13">
        <v>3</v>
      </c>
      <c r="H72" s="4">
        <v>2</v>
      </c>
      <c r="I72" s="4"/>
      <c r="J72" s="15">
        <v>1</v>
      </c>
      <c r="K72" s="7">
        <f>SUM(G72:J72)</f>
        <v>6</v>
      </c>
      <c r="L72" s="17"/>
      <c r="M72" s="4">
        <v>4</v>
      </c>
      <c r="N72" s="4">
        <v>2</v>
      </c>
      <c r="O72" s="4"/>
      <c r="P72" s="4">
        <v>2</v>
      </c>
      <c r="Q72" s="4"/>
      <c r="R72" s="15">
        <v>4</v>
      </c>
      <c r="S72" s="7">
        <f>SUM(L72:R72)</f>
        <v>12</v>
      </c>
    </row>
    <row r="73" spans="1:19" ht="13.5">
      <c r="A73" s="258"/>
      <c r="B73" s="261" t="s">
        <v>95</v>
      </c>
      <c r="C73" s="263"/>
      <c r="D73" s="49">
        <f>SUM(D63:D72)</f>
        <v>323</v>
      </c>
      <c r="E73" s="49">
        <f>SUM(E63:E72)</f>
        <v>113</v>
      </c>
      <c r="F73" s="49">
        <f aca="true" t="shared" si="15" ref="F73:S73">SUM(F63:F72)</f>
        <v>210</v>
      </c>
      <c r="G73" s="52">
        <f t="shared" si="15"/>
        <v>10</v>
      </c>
      <c r="H73" s="51">
        <f t="shared" si="15"/>
        <v>5</v>
      </c>
      <c r="I73" s="51">
        <f t="shared" si="15"/>
        <v>6</v>
      </c>
      <c r="J73" s="53">
        <f t="shared" si="15"/>
        <v>5</v>
      </c>
      <c r="K73" s="49">
        <f t="shared" si="15"/>
        <v>26</v>
      </c>
      <c r="L73" s="52">
        <f t="shared" si="15"/>
        <v>2</v>
      </c>
      <c r="M73" s="51">
        <f t="shared" si="15"/>
        <v>26</v>
      </c>
      <c r="N73" s="51">
        <f t="shared" si="15"/>
        <v>57</v>
      </c>
      <c r="O73" s="51">
        <f t="shared" si="15"/>
        <v>3</v>
      </c>
      <c r="P73" s="51">
        <f t="shared" si="15"/>
        <v>18</v>
      </c>
      <c r="Q73" s="51">
        <f t="shared" si="15"/>
        <v>16</v>
      </c>
      <c r="R73" s="53">
        <f t="shared" si="15"/>
        <v>62</v>
      </c>
      <c r="S73" s="49">
        <f t="shared" si="15"/>
        <v>184</v>
      </c>
    </row>
    <row r="74" spans="1:19" ht="13.5">
      <c r="A74" s="68"/>
      <c r="B74" s="8"/>
      <c r="C74" s="9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3.5">
      <c r="A75" s="68"/>
      <c r="B75" s="8"/>
      <c r="C75" s="9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22.5" customHeight="1">
      <c r="A76" s="256" t="s">
        <v>141</v>
      </c>
      <c r="B76" s="259" t="s">
        <v>143</v>
      </c>
      <c r="C76" s="216"/>
      <c r="D76" s="267" t="s">
        <v>134</v>
      </c>
      <c r="E76" s="268" t="s">
        <v>133</v>
      </c>
      <c r="F76" s="268" t="s">
        <v>96</v>
      </c>
      <c r="G76" s="264" t="s">
        <v>98</v>
      </c>
      <c r="H76" s="265"/>
      <c r="I76" s="265"/>
      <c r="J76" s="265"/>
      <c r="K76" s="266"/>
      <c r="L76" s="269" t="s">
        <v>102</v>
      </c>
      <c r="M76" s="270"/>
      <c r="N76" s="270"/>
      <c r="O76" s="270"/>
      <c r="P76" s="270"/>
      <c r="Q76" s="270"/>
      <c r="R76" s="270"/>
      <c r="S76" s="271"/>
    </row>
    <row r="77" spans="1:19" ht="54.75" customHeight="1">
      <c r="A77" s="257"/>
      <c r="B77" s="260"/>
      <c r="C77" s="216"/>
      <c r="D77" s="218"/>
      <c r="E77" s="220"/>
      <c r="F77" s="220"/>
      <c r="G77" s="70" t="s">
        <v>90</v>
      </c>
      <c r="H77" s="158" t="s">
        <v>91</v>
      </c>
      <c r="I77" s="157" t="s">
        <v>135</v>
      </c>
      <c r="J77" s="156" t="s">
        <v>89</v>
      </c>
      <c r="K77" s="44" t="s">
        <v>97</v>
      </c>
      <c r="L77" s="26" t="s">
        <v>101</v>
      </c>
      <c r="M77" s="155" t="s">
        <v>100</v>
      </c>
      <c r="N77" s="25" t="s">
        <v>99</v>
      </c>
      <c r="O77" s="25" t="s">
        <v>94</v>
      </c>
      <c r="P77" s="25" t="s">
        <v>92</v>
      </c>
      <c r="Q77" s="25" t="s">
        <v>93</v>
      </c>
      <c r="R77" s="16" t="s">
        <v>89</v>
      </c>
      <c r="S77" s="14" t="s">
        <v>97</v>
      </c>
    </row>
    <row r="78" spans="1:19" ht="13.5" customHeight="1">
      <c r="A78" s="257"/>
      <c r="B78" s="1">
        <v>45</v>
      </c>
      <c r="C78" s="35" t="s">
        <v>105</v>
      </c>
      <c r="D78" s="21">
        <v>68</v>
      </c>
      <c r="E78" s="7">
        <f aca="true" t="shared" si="16" ref="E78:E92">D78-F78</f>
        <v>18</v>
      </c>
      <c r="F78" s="7">
        <f aca="true" t="shared" si="17" ref="F78:F92">K78+S78</f>
        <v>50</v>
      </c>
      <c r="G78" s="13">
        <v>1</v>
      </c>
      <c r="H78" s="4"/>
      <c r="I78" s="4">
        <v>3</v>
      </c>
      <c r="J78" s="15">
        <v>3</v>
      </c>
      <c r="K78" s="7">
        <f aca="true" t="shared" si="18" ref="K78:K92">SUM(G78:J78)</f>
        <v>7</v>
      </c>
      <c r="L78" s="17"/>
      <c r="M78" s="4">
        <v>12</v>
      </c>
      <c r="N78" s="4">
        <v>9</v>
      </c>
      <c r="O78" s="4"/>
      <c r="P78" s="4">
        <v>2</v>
      </c>
      <c r="Q78" s="4">
        <v>1</v>
      </c>
      <c r="R78" s="15">
        <v>19</v>
      </c>
      <c r="S78" s="7">
        <f aca="true" t="shared" si="19" ref="S78:S92">SUM(L78:R78)</f>
        <v>43</v>
      </c>
    </row>
    <row r="79" spans="1:19" ht="13.5" customHeight="1">
      <c r="A79" s="257"/>
      <c r="B79" s="13">
        <v>46</v>
      </c>
      <c r="C79" s="32" t="s">
        <v>76</v>
      </c>
      <c r="D79" s="5">
        <v>3</v>
      </c>
      <c r="E79" s="7">
        <f t="shared" si="16"/>
        <v>1</v>
      </c>
      <c r="F79" s="7">
        <f t="shared" si="17"/>
        <v>2</v>
      </c>
      <c r="G79" s="13"/>
      <c r="H79" s="4"/>
      <c r="I79" s="4"/>
      <c r="J79" s="15"/>
      <c r="K79" s="7">
        <f t="shared" si="18"/>
        <v>0</v>
      </c>
      <c r="L79" s="17"/>
      <c r="M79" s="4"/>
      <c r="N79" s="4">
        <v>2</v>
      </c>
      <c r="O79" s="4"/>
      <c r="P79" s="4"/>
      <c r="Q79" s="4"/>
      <c r="R79" s="15"/>
      <c r="S79" s="7">
        <f t="shared" si="19"/>
        <v>2</v>
      </c>
    </row>
    <row r="80" spans="1:19" ht="13.5" customHeight="1">
      <c r="A80" s="257"/>
      <c r="B80" s="13">
        <v>47</v>
      </c>
      <c r="C80" s="32" t="s">
        <v>106</v>
      </c>
      <c r="D80" s="5">
        <v>45</v>
      </c>
      <c r="E80" s="7">
        <f t="shared" si="16"/>
        <v>7</v>
      </c>
      <c r="F80" s="7">
        <f t="shared" si="17"/>
        <v>38</v>
      </c>
      <c r="G80" s="13">
        <v>4</v>
      </c>
      <c r="H80" s="4">
        <v>2</v>
      </c>
      <c r="I80" s="4"/>
      <c r="J80" s="15"/>
      <c r="K80" s="7">
        <f t="shared" si="18"/>
        <v>6</v>
      </c>
      <c r="L80" s="17"/>
      <c r="M80" s="4">
        <v>11</v>
      </c>
      <c r="N80" s="4">
        <v>5</v>
      </c>
      <c r="O80" s="4"/>
      <c r="P80" s="4">
        <v>2</v>
      </c>
      <c r="Q80" s="4"/>
      <c r="R80" s="15">
        <v>14</v>
      </c>
      <c r="S80" s="7">
        <f t="shared" si="19"/>
        <v>32</v>
      </c>
    </row>
    <row r="81" spans="1:19" ht="13.5">
      <c r="A81" s="257"/>
      <c r="B81" s="2">
        <v>48</v>
      </c>
      <c r="C81" s="10" t="s">
        <v>77</v>
      </c>
      <c r="D81" s="5">
        <v>4</v>
      </c>
      <c r="E81" s="7">
        <f t="shared" si="16"/>
        <v>1</v>
      </c>
      <c r="F81" s="7">
        <f t="shared" si="17"/>
        <v>3</v>
      </c>
      <c r="G81" s="13"/>
      <c r="H81" s="4"/>
      <c r="I81" s="4"/>
      <c r="J81" s="15"/>
      <c r="K81" s="7">
        <f t="shared" si="18"/>
        <v>0</v>
      </c>
      <c r="L81" s="17"/>
      <c r="M81" s="4"/>
      <c r="N81" s="4"/>
      <c r="O81" s="4"/>
      <c r="P81" s="4">
        <v>1</v>
      </c>
      <c r="Q81" s="4"/>
      <c r="R81" s="15">
        <v>2</v>
      </c>
      <c r="S81" s="7">
        <f t="shared" si="19"/>
        <v>3</v>
      </c>
    </row>
    <row r="82" spans="1:19" ht="13.5">
      <c r="A82" s="257"/>
      <c r="B82" s="17">
        <v>49</v>
      </c>
      <c r="C82" s="10" t="s">
        <v>78</v>
      </c>
      <c r="D82" s="5">
        <v>82</v>
      </c>
      <c r="E82" s="7">
        <f t="shared" si="16"/>
        <v>18</v>
      </c>
      <c r="F82" s="7">
        <f t="shared" si="17"/>
        <v>64</v>
      </c>
      <c r="G82" s="13">
        <v>2</v>
      </c>
      <c r="H82" s="4">
        <v>1</v>
      </c>
      <c r="I82" s="4"/>
      <c r="J82" s="15">
        <v>2</v>
      </c>
      <c r="K82" s="7">
        <f t="shared" si="18"/>
        <v>5</v>
      </c>
      <c r="L82" s="17"/>
      <c r="M82" s="4">
        <v>36</v>
      </c>
      <c r="N82" s="4">
        <v>9</v>
      </c>
      <c r="O82" s="4"/>
      <c r="P82" s="4">
        <v>3</v>
      </c>
      <c r="Q82" s="4">
        <v>1</v>
      </c>
      <c r="R82" s="15">
        <v>10</v>
      </c>
      <c r="S82" s="7">
        <f t="shared" si="19"/>
        <v>59</v>
      </c>
    </row>
    <row r="83" spans="1:19" ht="13.5">
      <c r="A83" s="257"/>
      <c r="B83" s="13">
        <v>50</v>
      </c>
      <c r="C83" s="10" t="s">
        <v>79</v>
      </c>
      <c r="D83" s="5">
        <v>8</v>
      </c>
      <c r="E83" s="7">
        <f t="shared" si="16"/>
        <v>2</v>
      </c>
      <c r="F83" s="7">
        <f t="shared" si="17"/>
        <v>6</v>
      </c>
      <c r="G83" s="13"/>
      <c r="H83" s="4"/>
      <c r="I83" s="4"/>
      <c r="J83" s="15"/>
      <c r="K83" s="7">
        <f t="shared" si="18"/>
        <v>0</v>
      </c>
      <c r="L83" s="17"/>
      <c r="M83" s="4">
        <v>4</v>
      </c>
      <c r="N83" s="4">
        <v>1</v>
      </c>
      <c r="O83" s="4"/>
      <c r="P83" s="4"/>
      <c r="Q83" s="4"/>
      <c r="R83" s="15">
        <v>1</v>
      </c>
      <c r="S83" s="7">
        <f t="shared" si="19"/>
        <v>6</v>
      </c>
    </row>
    <row r="84" spans="1:19" ht="13.5">
      <c r="A84" s="257"/>
      <c r="B84" s="13">
        <v>51</v>
      </c>
      <c r="C84" s="10" t="s">
        <v>80</v>
      </c>
      <c r="D84" s="5">
        <v>27</v>
      </c>
      <c r="E84" s="7">
        <f t="shared" si="16"/>
        <v>5</v>
      </c>
      <c r="F84" s="7">
        <f t="shared" si="17"/>
        <v>22</v>
      </c>
      <c r="G84" s="13"/>
      <c r="H84" s="4">
        <v>1</v>
      </c>
      <c r="I84" s="4"/>
      <c r="J84" s="15"/>
      <c r="K84" s="7">
        <f t="shared" si="18"/>
        <v>1</v>
      </c>
      <c r="L84" s="17"/>
      <c r="M84" s="4">
        <v>5</v>
      </c>
      <c r="N84" s="4">
        <v>5</v>
      </c>
      <c r="O84" s="4"/>
      <c r="P84" s="4"/>
      <c r="Q84" s="4"/>
      <c r="R84" s="15">
        <v>11</v>
      </c>
      <c r="S84" s="7">
        <f t="shared" si="19"/>
        <v>21</v>
      </c>
    </row>
    <row r="85" spans="1:19" ht="13.5">
      <c r="A85" s="257"/>
      <c r="B85" s="2">
        <v>52</v>
      </c>
      <c r="C85" s="10" t="s">
        <v>81</v>
      </c>
      <c r="D85" s="5">
        <v>9</v>
      </c>
      <c r="E85" s="7">
        <f t="shared" si="16"/>
        <v>3</v>
      </c>
      <c r="F85" s="7">
        <f t="shared" si="17"/>
        <v>6</v>
      </c>
      <c r="G85" s="13"/>
      <c r="H85" s="4"/>
      <c r="I85" s="4"/>
      <c r="J85" s="15"/>
      <c r="K85" s="7">
        <f t="shared" si="18"/>
        <v>0</v>
      </c>
      <c r="L85" s="17"/>
      <c r="M85" s="4">
        <v>4</v>
      </c>
      <c r="N85" s="4">
        <v>1</v>
      </c>
      <c r="O85" s="4"/>
      <c r="P85" s="4"/>
      <c r="Q85" s="4"/>
      <c r="R85" s="15">
        <v>1</v>
      </c>
      <c r="S85" s="7">
        <f t="shared" si="19"/>
        <v>6</v>
      </c>
    </row>
    <row r="86" spans="1:19" ht="13.5">
      <c r="A86" s="257"/>
      <c r="B86" s="17">
        <v>53</v>
      </c>
      <c r="C86" s="10" t="s">
        <v>82</v>
      </c>
      <c r="D86" s="5">
        <v>55</v>
      </c>
      <c r="E86" s="7">
        <f t="shared" si="16"/>
        <v>6</v>
      </c>
      <c r="F86" s="7">
        <f t="shared" si="17"/>
        <v>49</v>
      </c>
      <c r="G86" s="13"/>
      <c r="H86" s="4">
        <v>3</v>
      </c>
      <c r="I86" s="4"/>
      <c r="J86" s="15"/>
      <c r="K86" s="7">
        <f t="shared" si="18"/>
        <v>3</v>
      </c>
      <c r="L86" s="17">
        <v>2</v>
      </c>
      <c r="M86" s="4">
        <v>3</v>
      </c>
      <c r="N86" s="4">
        <v>2</v>
      </c>
      <c r="O86" s="4"/>
      <c r="P86" s="4">
        <v>3</v>
      </c>
      <c r="Q86" s="4">
        <v>3</v>
      </c>
      <c r="R86" s="15">
        <v>33</v>
      </c>
      <c r="S86" s="7">
        <f t="shared" si="19"/>
        <v>46</v>
      </c>
    </row>
    <row r="87" spans="1:19" ht="13.5">
      <c r="A87" s="257"/>
      <c r="B87" s="13">
        <v>54</v>
      </c>
      <c r="C87" s="10" t="s">
        <v>83</v>
      </c>
      <c r="D87" s="5">
        <v>7</v>
      </c>
      <c r="E87" s="7">
        <f t="shared" si="16"/>
        <v>3</v>
      </c>
      <c r="F87" s="7">
        <f t="shared" si="17"/>
        <v>4</v>
      </c>
      <c r="G87" s="13"/>
      <c r="H87" s="4"/>
      <c r="I87" s="4"/>
      <c r="J87" s="15"/>
      <c r="K87" s="7">
        <f t="shared" si="18"/>
        <v>0</v>
      </c>
      <c r="L87" s="17"/>
      <c r="M87" s="4">
        <v>2</v>
      </c>
      <c r="N87" s="4"/>
      <c r="O87" s="4"/>
      <c r="P87" s="4">
        <v>1</v>
      </c>
      <c r="Q87" s="4"/>
      <c r="R87" s="15">
        <v>1</v>
      </c>
      <c r="S87" s="7">
        <f t="shared" si="19"/>
        <v>4</v>
      </c>
    </row>
    <row r="88" spans="1:19" ht="13.5">
      <c r="A88" s="257"/>
      <c r="B88" s="13">
        <v>55</v>
      </c>
      <c r="C88" s="10" t="s">
        <v>84</v>
      </c>
      <c r="D88" s="5">
        <v>17</v>
      </c>
      <c r="E88" s="7">
        <f t="shared" si="16"/>
        <v>2</v>
      </c>
      <c r="F88" s="7">
        <f t="shared" si="17"/>
        <v>15</v>
      </c>
      <c r="G88" s="13"/>
      <c r="H88" s="4"/>
      <c r="I88" s="4"/>
      <c r="J88" s="15">
        <v>1</v>
      </c>
      <c r="K88" s="7">
        <f t="shared" si="18"/>
        <v>1</v>
      </c>
      <c r="L88" s="17"/>
      <c r="M88" s="4">
        <v>3</v>
      </c>
      <c r="N88" s="4">
        <v>1</v>
      </c>
      <c r="O88" s="4"/>
      <c r="P88" s="4">
        <v>1</v>
      </c>
      <c r="Q88" s="4"/>
      <c r="R88" s="15">
        <v>9</v>
      </c>
      <c r="S88" s="7">
        <f t="shared" si="19"/>
        <v>14</v>
      </c>
    </row>
    <row r="89" spans="1:19" ht="13.5">
      <c r="A89" s="257"/>
      <c r="B89" s="2">
        <v>56</v>
      </c>
      <c r="C89" s="10" t="s">
        <v>85</v>
      </c>
      <c r="D89" s="5">
        <v>13</v>
      </c>
      <c r="E89" s="7">
        <f t="shared" si="16"/>
        <v>4</v>
      </c>
      <c r="F89" s="7">
        <f t="shared" si="17"/>
        <v>9</v>
      </c>
      <c r="G89" s="13"/>
      <c r="H89" s="4"/>
      <c r="I89" s="4"/>
      <c r="J89" s="15"/>
      <c r="K89" s="7">
        <f t="shared" si="18"/>
        <v>0</v>
      </c>
      <c r="L89" s="17"/>
      <c r="M89" s="4"/>
      <c r="N89" s="4"/>
      <c r="O89" s="4"/>
      <c r="P89" s="4"/>
      <c r="Q89" s="4"/>
      <c r="R89" s="15">
        <v>9</v>
      </c>
      <c r="S89" s="7">
        <f t="shared" si="19"/>
        <v>9</v>
      </c>
    </row>
    <row r="90" spans="1:19" ht="13.5">
      <c r="A90" s="257"/>
      <c r="B90" s="17">
        <v>57</v>
      </c>
      <c r="C90" s="10" t="s">
        <v>86</v>
      </c>
      <c r="D90" s="5">
        <v>0</v>
      </c>
      <c r="E90" s="7">
        <f t="shared" si="16"/>
        <v>0</v>
      </c>
      <c r="F90" s="7">
        <f t="shared" si="17"/>
        <v>0</v>
      </c>
      <c r="G90" s="13"/>
      <c r="H90" s="4"/>
      <c r="I90" s="4"/>
      <c r="J90" s="15"/>
      <c r="K90" s="7">
        <f t="shared" si="18"/>
        <v>0</v>
      </c>
      <c r="L90" s="17"/>
      <c r="M90" s="4"/>
      <c r="N90" s="4"/>
      <c r="O90" s="4"/>
      <c r="P90" s="4"/>
      <c r="Q90" s="4"/>
      <c r="R90" s="15"/>
      <c r="S90" s="7">
        <f t="shared" si="19"/>
        <v>0</v>
      </c>
    </row>
    <row r="91" spans="1:19" ht="13.5">
      <c r="A91" s="257"/>
      <c r="B91" s="13">
        <v>58</v>
      </c>
      <c r="C91" s="10" t="s">
        <v>87</v>
      </c>
      <c r="D91" s="5">
        <v>3</v>
      </c>
      <c r="E91" s="7">
        <f t="shared" si="16"/>
        <v>1</v>
      </c>
      <c r="F91" s="7">
        <f t="shared" si="17"/>
        <v>2</v>
      </c>
      <c r="G91" s="13"/>
      <c r="H91" s="4"/>
      <c r="I91" s="4"/>
      <c r="J91" s="15"/>
      <c r="K91" s="7">
        <f t="shared" si="18"/>
        <v>0</v>
      </c>
      <c r="L91" s="17"/>
      <c r="M91" s="4"/>
      <c r="N91" s="4"/>
      <c r="O91" s="4"/>
      <c r="P91" s="4"/>
      <c r="Q91" s="4"/>
      <c r="R91" s="15">
        <v>2</v>
      </c>
      <c r="S91" s="7">
        <f t="shared" si="19"/>
        <v>2</v>
      </c>
    </row>
    <row r="92" spans="1:21" ht="13.5">
      <c r="A92" s="257"/>
      <c r="B92" s="13">
        <v>59</v>
      </c>
      <c r="C92" s="11" t="s">
        <v>88</v>
      </c>
      <c r="D92" s="7">
        <v>1</v>
      </c>
      <c r="E92" s="7">
        <f t="shared" si="16"/>
        <v>1</v>
      </c>
      <c r="F92" s="7">
        <f t="shared" si="17"/>
        <v>0</v>
      </c>
      <c r="G92" s="13"/>
      <c r="H92" s="4"/>
      <c r="I92" s="4"/>
      <c r="J92" s="15"/>
      <c r="K92" s="7">
        <f t="shared" si="18"/>
        <v>0</v>
      </c>
      <c r="L92" s="17"/>
      <c r="M92" s="4"/>
      <c r="N92" s="4"/>
      <c r="O92" s="4"/>
      <c r="P92" s="4"/>
      <c r="Q92" s="4"/>
      <c r="R92" s="15"/>
      <c r="S92" s="7">
        <f t="shared" si="19"/>
        <v>0</v>
      </c>
      <c r="T92" t="s">
        <v>103</v>
      </c>
      <c r="U92" s="8"/>
    </row>
    <row r="93" spans="1:21" ht="13.5">
      <c r="A93" s="258"/>
      <c r="B93" s="261" t="s">
        <v>95</v>
      </c>
      <c r="C93" s="263"/>
      <c r="D93" s="54">
        <f aca="true" t="shared" si="20" ref="D93:K93">SUM(D78:D92)</f>
        <v>342</v>
      </c>
      <c r="E93" s="54">
        <f t="shared" si="20"/>
        <v>72</v>
      </c>
      <c r="F93" s="54">
        <f t="shared" si="20"/>
        <v>270</v>
      </c>
      <c r="G93" s="55">
        <f t="shared" si="20"/>
        <v>7</v>
      </c>
      <c r="H93" s="56">
        <f t="shared" si="20"/>
        <v>7</v>
      </c>
      <c r="I93" s="56">
        <f t="shared" si="20"/>
        <v>3</v>
      </c>
      <c r="J93" s="57">
        <f t="shared" si="20"/>
        <v>6</v>
      </c>
      <c r="K93" s="54">
        <f t="shared" si="20"/>
        <v>23</v>
      </c>
      <c r="L93" s="55">
        <f aca="true" t="shared" si="21" ref="L93:S93">SUM(L78:L92)</f>
        <v>2</v>
      </c>
      <c r="M93" s="56">
        <f t="shared" si="21"/>
        <v>80</v>
      </c>
      <c r="N93" s="56">
        <f t="shared" si="21"/>
        <v>35</v>
      </c>
      <c r="O93" s="56">
        <f t="shared" si="21"/>
        <v>0</v>
      </c>
      <c r="P93" s="56">
        <f t="shared" si="21"/>
        <v>13</v>
      </c>
      <c r="Q93" s="56">
        <f t="shared" si="21"/>
        <v>5</v>
      </c>
      <c r="R93" s="57">
        <f t="shared" si="21"/>
        <v>112</v>
      </c>
      <c r="S93" s="54">
        <f t="shared" si="21"/>
        <v>247</v>
      </c>
      <c r="U93" s="8"/>
    </row>
    <row r="94" spans="1:21" ht="13.5">
      <c r="A94" s="68"/>
      <c r="B94" s="8"/>
      <c r="C94" s="9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U94" s="8"/>
    </row>
    <row r="95" spans="1:21" ht="13.5">
      <c r="A95" s="68"/>
      <c r="B95" s="8"/>
      <c r="C95" s="9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U95" s="69"/>
    </row>
    <row r="96" spans="1:21" ht="13.5">
      <c r="A96" s="68"/>
      <c r="B96" s="8"/>
      <c r="C96" s="9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U96" s="8"/>
    </row>
    <row r="97" spans="1:21" ht="13.5">
      <c r="A97" s="68"/>
      <c r="B97" s="8"/>
      <c r="C97" s="9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U97" s="8"/>
    </row>
    <row r="98" spans="1:19" ht="13.5">
      <c r="A98" s="68"/>
      <c r="B98" s="8"/>
      <c r="C98" s="9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</row>
    <row r="99" spans="1:19" ht="13.5">
      <c r="A99" s="68"/>
      <c r="B99" s="8"/>
      <c r="C99" s="9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</row>
    <row r="100" spans="1:19" ht="13.5">
      <c r="A100" s="68"/>
      <c r="B100" s="8"/>
      <c r="C100" s="9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</row>
    <row r="101" spans="1:19" ht="13.5">
      <c r="A101" s="68"/>
      <c r="B101" s="8"/>
      <c r="C101" s="9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</row>
    <row r="102" spans="1:19" ht="13.5">
      <c r="A102" s="68"/>
      <c r="B102" s="8"/>
      <c r="C102" s="9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</row>
  </sheetData>
  <sheetProtection/>
  <mergeCells count="41">
    <mergeCell ref="F76:F77"/>
    <mergeCell ref="G76:K76"/>
    <mergeCell ref="E61:E62"/>
    <mergeCell ref="E76:E77"/>
    <mergeCell ref="L76:S76"/>
    <mergeCell ref="L61:S61"/>
    <mergeCell ref="D61:D62"/>
    <mergeCell ref="F61:F62"/>
    <mergeCell ref="B8:C8"/>
    <mergeCell ref="B6:C7"/>
    <mergeCell ref="D6:D7"/>
    <mergeCell ref="E6:E7"/>
    <mergeCell ref="F6:F7"/>
    <mergeCell ref="G6:K6"/>
    <mergeCell ref="D76:D77"/>
    <mergeCell ref="N2:R2"/>
    <mergeCell ref="D50:D51"/>
    <mergeCell ref="F50:F51"/>
    <mergeCell ref="G50:K50"/>
    <mergeCell ref="L50:S50"/>
    <mergeCell ref="D11:D12"/>
    <mergeCell ref="F11:F12"/>
    <mergeCell ref="G11:K11"/>
    <mergeCell ref="L11:S11"/>
    <mergeCell ref="D3:L4"/>
    <mergeCell ref="L6:S6"/>
    <mergeCell ref="E50:E51"/>
    <mergeCell ref="E11:E12"/>
    <mergeCell ref="G61:K61"/>
    <mergeCell ref="A61:A73"/>
    <mergeCell ref="B61:C62"/>
    <mergeCell ref="A76:A93"/>
    <mergeCell ref="B76:C77"/>
    <mergeCell ref="B93:C93"/>
    <mergeCell ref="B73:C73"/>
    <mergeCell ref="A11:A40"/>
    <mergeCell ref="B11:C12"/>
    <mergeCell ref="A50:A58"/>
    <mergeCell ref="B50:C51"/>
    <mergeCell ref="B40:C40"/>
    <mergeCell ref="B58:C58"/>
  </mergeCells>
  <printOptions/>
  <pageMargins left="0.5118110236220472" right="0.5118110236220472" top="0.7480314960629921" bottom="0.7480314960629921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72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2" max="2" width="3.7109375" style="0" customWidth="1"/>
    <col min="3" max="3" width="13.7109375" style="0" customWidth="1"/>
    <col min="4" max="4" width="5.8515625" style="0" customWidth="1"/>
    <col min="5" max="5" width="4.28125" style="0" customWidth="1"/>
    <col min="6" max="6" width="4.7109375" style="0" customWidth="1"/>
    <col min="7" max="18" width="4.28125" style="0" customWidth="1"/>
    <col min="19" max="19" width="5.8515625" style="0" customWidth="1"/>
  </cols>
  <sheetData>
    <row r="2" spans="14:18" ht="15">
      <c r="N2" s="232" t="s">
        <v>207</v>
      </c>
      <c r="O2" s="232"/>
      <c r="P2" s="232"/>
      <c r="Q2" s="232"/>
      <c r="R2" s="232"/>
    </row>
    <row r="3" spans="4:18" ht="15">
      <c r="D3" s="212" t="s">
        <v>131</v>
      </c>
      <c r="E3" s="212"/>
      <c r="F3" s="212"/>
      <c r="G3" s="212"/>
      <c r="H3" s="212"/>
      <c r="I3" s="212"/>
      <c r="J3" s="212"/>
      <c r="K3" s="212"/>
      <c r="L3" s="212"/>
      <c r="N3" s="19"/>
      <c r="O3" s="19"/>
      <c r="P3" s="19"/>
      <c r="Q3" s="19"/>
      <c r="R3" s="19"/>
    </row>
    <row r="4" spans="4:18" ht="15">
      <c r="D4" s="212"/>
      <c r="E4" s="212"/>
      <c r="F4" s="212"/>
      <c r="G4" s="212"/>
      <c r="H4" s="212"/>
      <c r="I4" s="212"/>
      <c r="J4" s="212"/>
      <c r="K4" s="212"/>
      <c r="L4" s="212"/>
      <c r="N4" s="19"/>
      <c r="O4" s="19"/>
      <c r="P4" s="102" t="s">
        <v>178</v>
      </c>
      <c r="Q4" s="19"/>
      <c r="R4" s="19"/>
    </row>
    <row r="5" spans="14:18" ht="15">
      <c r="N5" s="19"/>
      <c r="O5" s="19"/>
      <c r="P5" s="19"/>
      <c r="Q5" s="19"/>
      <c r="R5" s="19"/>
    </row>
    <row r="6" spans="2:19" ht="22.5" customHeight="1">
      <c r="B6" s="260"/>
      <c r="C6" s="216"/>
      <c r="D6" s="267" t="s">
        <v>134</v>
      </c>
      <c r="E6" s="268" t="s">
        <v>133</v>
      </c>
      <c r="F6" s="268" t="s">
        <v>96</v>
      </c>
      <c r="G6" s="264" t="s">
        <v>98</v>
      </c>
      <c r="H6" s="265"/>
      <c r="I6" s="265"/>
      <c r="J6" s="265"/>
      <c r="K6" s="266"/>
      <c r="L6" s="269" t="s">
        <v>102</v>
      </c>
      <c r="M6" s="270"/>
      <c r="N6" s="270"/>
      <c r="O6" s="270"/>
      <c r="P6" s="270"/>
      <c r="Q6" s="270"/>
      <c r="R6" s="270"/>
      <c r="S6" s="271"/>
    </row>
    <row r="7" spans="2:19" ht="15">
      <c r="B7" s="260"/>
      <c r="C7" s="216"/>
      <c r="D7" s="218"/>
      <c r="E7" s="220"/>
      <c r="F7" s="220"/>
      <c r="G7" s="70" t="s">
        <v>90</v>
      </c>
      <c r="H7" s="46" t="s">
        <v>91</v>
      </c>
      <c r="I7" s="48" t="s">
        <v>135</v>
      </c>
      <c r="J7" s="71" t="s">
        <v>89</v>
      </c>
      <c r="K7" s="44" t="s">
        <v>97</v>
      </c>
      <c r="L7" s="74" t="s">
        <v>101</v>
      </c>
      <c r="M7" s="25" t="s">
        <v>100</v>
      </c>
      <c r="N7" s="46" t="s">
        <v>99</v>
      </c>
      <c r="O7" s="25" t="s">
        <v>94</v>
      </c>
      <c r="P7" s="25" t="s">
        <v>92</v>
      </c>
      <c r="Q7" s="25" t="s">
        <v>93</v>
      </c>
      <c r="R7" s="47" t="s">
        <v>89</v>
      </c>
      <c r="S7" s="43" t="s">
        <v>97</v>
      </c>
    </row>
    <row r="8" spans="2:19" ht="22.5" customHeight="1">
      <c r="B8" s="272" t="s">
        <v>148</v>
      </c>
      <c r="C8" s="273"/>
      <c r="D8" s="49">
        <f>D25+D43+D54+D66+D71</f>
        <v>879</v>
      </c>
      <c r="E8" s="49">
        <f>D8-F8</f>
        <v>248</v>
      </c>
      <c r="F8" s="49">
        <f>K8+S8</f>
        <v>631</v>
      </c>
      <c r="G8" s="52">
        <f>G25+G43+G54+G66</f>
        <v>17</v>
      </c>
      <c r="H8" s="51">
        <f>H25+H43+H54+H66</f>
        <v>1</v>
      </c>
      <c r="I8" s="51">
        <f>I25+I43+I54+I66</f>
        <v>19</v>
      </c>
      <c r="J8" s="53">
        <f>J25+J43+J54+J66</f>
        <v>8</v>
      </c>
      <c r="K8" s="49">
        <f>SUM(G8:J8)</f>
        <v>45</v>
      </c>
      <c r="L8" s="50">
        <f>L25+L43+L54+L66</f>
        <v>9</v>
      </c>
      <c r="M8" s="51">
        <f>M25+M43+M54+M66</f>
        <v>99</v>
      </c>
      <c r="N8" s="51">
        <f>N25+N43+N54+N66</f>
        <v>165</v>
      </c>
      <c r="O8" s="51">
        <f>O25+O43+O54+O66</f>
        <v>2</v>
      </c>
      <c r="P8" s="51">
        <f>P25+P43+P54+P66</f>
        <v>41</v>
      </c>
      <c r="Q8" s="51">
        <f>Q25+Q43+Q54+Q66+Q71</f>
        <v>28</v>
      </c>
      <c r="R8" s="53">
        <f>R25+R43+R54+R66+R71</f>
        <v>242</v>
      </c>
      <c r="S8" s="49">
        <f>L8+M8+N8+O8+P8+Q8+R8</f>
        <v>586</v>
      </c>
    </row>
    <row r="9" spans="1:19" ht="15">
      <c r="A9" s="8"/>
      <c r="B9" s="36"/>
      <c r="C9" s="36"/>
      <c r="D9" s="36"/>
      <c r="E9" s="36"/>
      <c r="F9" s="203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</row>
    <row r="10" spans="2:19" ht="15"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2"/>
      <c r="N10" s="202"/>
      <c r="O10" s="202"/>
      <c r="P10" s="202"/>
      <c r="Q10" s="202"/>
      <c r="R10" s="201"/>
      <c r="S10" s="201"/>
    </row>
    <row r="12" spans="1:19" ht="22.5" customHeight="1">
      <c r="A12" s="275" t="s">
        <v>144</v>
      </c>
      <c r="B12" s="259" t="s">
        <v>143</v>
      </c>
      <c r="C12" s="216"/>
      <c r="D12" s="267" t="s">
        <v>134</v>
      </c>
      <c r="E12" s="268" t="s">
        <v>133</v>
      </c>
      <c r="F12" s="268" t="s">
        <v>96</v>
      </c>
      <c r="G12" s="264" t="s">
        <v>98</v>
      </c>
      <c r="H12" s="265"/>
      <c r="I12" s="265"/>
      <c r="J12" s="265"/>
      <c r="K12" s="266"/>
      <c r="L12" s="269" t="s">
        <v>102</v>
      </c>
      <c r="M12" s="270"/>
      <c r="N12" s="270"/>
      <c r="O12" s="270"/>
      <c r="P12" s="270"/>
      <c r="Q12" s="270"/>
      <c r="R12" s="270"/>
      <c r="S12" s="271"/>
    </row>
    <row r="13" spans="1:19" ht="54.75" customHeight="1">
      <c r="A13" s="257"/>
      <c r="B13" s="260"/>
      <c r="C13" s="216"/>
      <c r="D13" s="218"/>
      <c r="E13" s="220"/>
      <c r="F13" s="220"/>
      <c r="G13" s="70" t="s">
        <v>90</v>
      </c>
      <c r="H13" s="46" t="s">
        <v>91</v>
      </c>
      <c r="I13" s="48" t="s">
        <v>135</v>
      </c>
      <c r="J13" s="71" t="s">
        <v>89</v>
      </c>
      <c r="K13" s="44" t="s">
        <v>97</v>
      </c>
      <c r="L13" s="45" t="s">
        <v>101</v>
      </c>
      <c r="M13" s="25" t="s">
        <v>100</v>
      </c>
      <c r="N13" s="48" t="s">
        <v>99</v>
      </c>
      <c r="O13" s="25" t="s">
        <v>94</v>
      </c>
      <c r="P13" s="25" t="s">
        <v>92</v>
      </c>
      <c r="Q13" s="25" t="s">
        <v>93</v>
      </c>
      <c r="R13" s="47" t="s">
        <v>89</v>
      </c>
      <c r="S13" s="43" t="s">
        <v>97</v>
      </c>
    </row>
    <row r="14" spans="1:19" ht="13.5" customHeight="1">
      <c r="A14" s="257"/>
      <c r="B14" s="1">
        <v>1</v>
      </c>
      <c r="C14" s="10" t="s">
        <v>48</v>
      </c>
      <c r="D14" s="21">
        <v>16</v>
      </c>
      <c r="E14" s="7">
        <f aca="true" t="shared" si="0" ref="E14:E24">D14-F14</f>
        <v>8</v>
      </c>
      <c r="F14" s="7">
        <f aca="true" t="shared" si="1" ref="F14:F24">K14+S14</f>
        <v>8</v>
      </c>
      <c r="G14" s="13"/>
      <c r="H14" s="4"/>
      <c r="I14" s="4"/>
      <c r="J14" s="15"/>
      <c r="K14" s="7">
        <f aca="true" t="shared" si="2" ref="K14:K24">SUM(G14:J14)</f>
        <v>0</v>
      </c>
      <c r="L14" s="17"/>
      <c r="M14" s="4"/>
      <c r="N14" s="4">
        <v>2</v>
      </c>
      <c r="O14" s="4">
        <v>1</v>
      </c>
      <c r="P14" s="4"/>
      <c r="Q14" s="4">
        <v>3</v>
      </c>
      <c r="R14" s="15">
        <v>2</v>
      </c>
      <c r="S14" s="7">
        <f aca="true" t="shared" si="3" ref="S14:S24">SUM(L14:R14)</f>
        <v>8</v>
      </c>
    </row>
    <row r="15" spans="1:19" ht="15">
      <c r="A15" s="257"/>
      <c r="B15" s="2">
        <v>2</v>
      </c>
      <c r="C15" s="10" t="s">
        <v>47</v>
      </c>
      <c r="D15" s="5">
        <v>43</v>
      </c>
      <c r="E15" s="7">
        <f t="shared" si="0"/>
        <v>22</v>
      </c>
      <c r="F15" s="7">
        <f t="shared" si="1"/>
        <v>21</v>
      </c>
      <c r="G15" s="13"/>
      <c r="H15" s="4"/>
      <c r="I15" s="4"/>
      <c r="J15" s="15"/>
      <c r="K15" s="7">
        <f t="shared" si="2"/>
        <v>0</v>
      </c>
      <c r="L15" s="17"/>
      <c r="M15" s="4">
        <v>6</v>
      </c>
      <c r="N15" s="4">
        <v>9</v>
      </c>
      <c r="O15" s="4"/>
      <c r="P15" s="4">
        <v>1</v>
      </c>
      <c r="Q15" s="4">
        <v>1</v>
      </c>
      <c r="R15" s="15">
        <v>4</v>
      </c>
      <c r="S15" s="7">
        <f t="shared" si="3"/>
        <v>21</v>
      </c>
    </row>
    <row r="16" spans="1:19" ht="15">
      <c r="A16" s="257"/>
      <c r="B16" s="17">
        <v>3</v>
      </c>
      <c r="C16" s="32" t="s">
        <v>50</v>
      </c>
      <c r="D16" s="5">
        <v>1</v>
      </c>
      <c r="E16" s="7">
        <f t="shared" si="0"/>
        <v>0</v>
      </c>
      <c r="F16" s="7">
        <f t="shared" si="1"/>
        <v>1</v>
      </c>
      <c r="G16" s="13"/>
      <c r="H16" s="4"/>
      <c r="I16" s="4"/>
      <c r="J16" s="15"/>
      <c r="K16" s="7">
        <f t="shared" si="2"/>
        <v>0</v>
      </c>
      <c r="L16" s="17"/>
      <c r="M16" s="4">
        <v>1</v>
      </c>
      <c r="N16" s="4"/>
      <c r="O16" s="4"/>
      <c r="P16" s="4"/>
      <c r="Q16" s="4"/>
      <c r="R16" s="15"/>
      <c r="S16" s="7">
        <f t="shared" si="3"/>
        <v>1</v>
      </c>
    </row>
    <row r="17" spans="1:19" ht="15">
      <c r="A17" s="257"/>
      <c r="B17" s="2">
        <v>4</v>
      </c>
      <c r="C17" s="10" t="s">
        <v>51</v>
      </c>
      <c r="D17" s="5">
        <v>46</v>
      </c>
      <c r="E17" s="7">
        <f t="shared" si="0"/>
        <v>16</v>
      </c>
      <c r="F17" s="7">
        <f t="shared" si="1"/>
        <v>30</v>
      </c>
      <c r="G17" s="13">
        <v>3</v>
      </c>
      <c r="H17" s="4" t="s">
        <v>191</v>
      </c>
      <c r="I17" s="4"/>
      <c r="J17" s="15"/>
      <c r="K17" s="7">
        <f t="shared" si="2"/>
        <v>3</v>
      </c>
      <c r="L17" s="17"/>
      <c r="M17" s="4">
        <v>4</v>
      </c>
      <c r="N17" s="4">
        <v>4</v>
      </c>
      <c r="O17" s="4"/>
      <c r="P17" s="4">
        <v>2</v>
      </c>
      <c r="Q17" s="4">
        <v>5</v>
      </c>
      <c r="R17" s="15">
        <v>12</v>
      </c>
      <c r="S17" s="7">
        <f t="shared" si="3"/>
        <v>27</v>
      </c>
    </row>
    <row r="18" spans="1:19" ht="15">
      <c r="A18" s="257"/>
      <c r="B18" s="2">
        <v>5</v>
      </c>
      <c r="C18" s="10" t="s">
        <v>54</v>
      </c>
      <c r="D18" s="5">
        <v>17</v>
      </c>
      <c r="E18" s="7">
        <f t="shared" si="0"/>
        <v>9</v>
      </c>
      <c r="F18" s="7">
        <f t="shared" si="1"/>
        <v>8</v>
      </c>
      <c r="G18" s="13"/>
      <c r="H18" s="4"/>
      <c r="I18" s="4">
        <v>1</v>
      </c>
      <c r="J18" s="15"/>
      <c r="K18" s="7">
        <f t="shared" si="2"/>
        <v>1</v>
      </c>
      <c r="L18" s="17"/>
      <c r="M18" s="4">
        <v>3</v>
      </c>
      <c r="N18" s="4">
        <v>1</v>
      </c>
      <c r="O18" s="4"/>
      <c r="P18" s="4"/>
      <c r="Q18" s="4">
        <v>1</v>
      </c>
      <c r="R18" s="15">
        <v>2</v>
      </c>
      <c r="S18" s="7">
        <f t="shared" si="3"/>
        <v>7</v>
      </c>
    </row>
    <row r="19" spans="1:19" ht="15">
      <c r="A19" s="257"/>
      <c r="B19" s="2">
        <v>6</v>
      </c>
      <c r="C19" s="10" t="s">
        <v>52</v>
      </c>
      <c r="D19" s="5">
        <v>11</v>
      </c>
      <c r="E19" s="7">
        <f t="shared" si="0"/>
        <v>4</v>
      </c>
      <c r="F19" s="7">
        <f t="shared" si="1"/>
        <v>7</v>
      </c>
      <c r="G19" s="13"/>
      <c r="H19" s="4"/>
      <c r="I19" s="4"/>
      <c r="J19" s="15"/>
      <c r="K19" s="7">
        <f t="shared" si="2"/>
        <v>0</v>
      </c>
      <c r="L19" s="17"/>
      <c r="M19" s="4">
        <v>2</v>
      </c>
      <c r="N19" s="4">
        <v>3</v>
      </c>
      <c r="O19" s="4"/>
      <c r="P19" s="4"/>
      <c r="Q19" s="4"/>
      <c r="R19" s="15">
        <v>2</v>
      </c>
      <c r="S19" s="7">
        <f t="shared" si="3"/>
        <v>7</v>
      </c>
    </row>
    <row r="20" spans="1:19" ht="15">
      <c r="A20" s="257"/>
      <c r="B20" s="2">
        <v>7</v>
      </c>
      <c r="C20" s="10" t="s">
        <v>49</v>
      </c>
      <c r="D20" s="5">
        <v>15</v>
      </c>
      <c r="E20" s="7">
        <f t="shared" si="0"/>
        <v>3</v>
      </c>
      <c r="F20" s="7">
        <f t="shared" si="1"/>
        <v>12</v>
      </c>
      <c r="G20" s="13"/>
      <c r="H20" s="4"/>
      <c r="I20" s="4"/>
      <c r="J20" s="15"/>
      <c r="K20" s="7">
        <f t="shared" si="2"/>
        <v>0</v>
      </c>
      <c r="L20" s="17"/>
      <c r="M20" s="4">
        <v>6</v>
      </c>
      <c r="N20" s="4">
        <v>5</v>
      </c>
      <c r="O20" s="4"/>
      <c r="P20" s="4">
        <v>1</v>
      </c>
      <c r="Q20" s="4"/>
      <c r="R20" s="15"/>
      <c r="S20" s="7">
        <f t="shared" si="3"/>
        <v>12</v>
      </c>
    </row>
    <row r="21" spans="1:19" ht="15">
      <c r="A21" s="257"/>
      <c r="B21" s="2">
        <v>8</v>
      </c>
      <c r="C21" s="10" t="s">
        <v>56</v>
      </c>
      <c r="D21" s="5">
        <v>0</v>
      </c>
      <c r="E21" s="7">
        <f t="shared" si="0"/>
        <v>0</v>
      </c>
      <c r="F21" s="7">
        <f t="shared" si="1"/>
        <v>0</v>
      </c>
      <c r="G21" s="13"/>
      <c r="H21" s="4"/>
      <c r="I21" s="4"/>
      <c r="J21" s="15"/>
      <c r="K21" s="7">
        <f t="shared" si="2"/>
        <v>0</v>
      </c>
      <c r="L21" s="17"/>
      <c r="M21" s="4"/>
      <c r="N21" s="4"/>
      <c r="O21" s="4"/>
      <c r="P21" s="4"/>
      <c r="Q21" s="4"/>
      <c r="R21" s="15"/>
      <c r="S21" s="7">
        <f t="shared" si="3"/>
        <v>0</v>
      </c>
    </row>
    <row r="22" spans="1:19" ht="15">
      <c r="A22" s="257"/>
      <c r="B22" s="2">
        <v>9</v>
      </c>
      <c r="C22" s="10" t="s">
        <v>53</v>
      </c>
      <c r="D22" s="5">
        <v>2</v>
      </c>
      <c r="E22" s="7">
        <f t="shared" si="0"/>
        <v>0</v>
      </c>
      <c r="F22" s="7">
        <f t="shared" si="1"/>
        <v>2</v>
      </c>
      <c r="G22" s="13">
        <v>1</v>
      </c>
      <c r="H22" s="4"/>
      <c r="I22" s="4"/>
      <c r="J22" s="15"/>
      <c r="K22" s="7">
        <f t="shared" si="2"/>
        <v>1</v>
      </c>
      <c r="L22" s="17"/>
      <c r="M22" s="4">
        <v>1</v>
      </c>
      <c r="N22" s="4"/>
      <c r="O22" s="4"/>
      <c r="P22" s="4"/>
      <c r="Q22" s="4"/>
      <c r="R22" s="15"/>
      <c r="S22" s="7">
        <f t="shared" si="3"/>
        <v>1</v>
      </c>
    </row>
    <row r="23" spans="1:19" ht="15">
      <c r="A23" s="257"/>
      <c r="B23" s="2">
        <v>10</v>
      </c>
      <c r="C23" s="10" t="s">
        <v>55</v>
      </c>
      <c r="D23" s="5">
        <v>2</v>
      </c>
      <c r="E23" s="7">
        <f t="shared" si="0"/>
        <v>1</v>
      </c>
      <c r="F23" s="7">
        <f t="shared" si="1"/>
        <v>1</v>
      </c>
      <c r="G23" s="13"/>
      <c r="H23" s="4"/>
      <c r="I23" s="4"/>
      <c r="J23" s="15"/>
      <c r="K23" s="7">
        <f t="shared" si="2"/>
        <v>0</v>
      </c>
      <c r="L23" s="17"/>
      <c r="M23" s="4"/>
      <c r="N23" s="4"/>
      <c r="O23" s="4"/>
      <c r="P23" s="4"/>
      <c r="Q23" s="4"/>
      <c r="R23" s="15">
        <v>1</v>
      </c>
      <c r="S23" s="7">
        <f t="shared" si="3"/>
        <v>1</v>
      </c>
    </row>
    <row r="24" spans="1:19" ht="15">
      <c r="A24" s="257"/>
      <c r="B24" s="3">
        <v>11</v>
      </c>
      <c r="C24" s="10" t="s">
        <v>46</v>
      </c>
      <c r="D24" s="6">
        <v>17</v>
      </c>
      <c r="E24" s="7">
        <f t="shared" si="0"/>
        <v>1</v>
      </c>
      <c r="F24" s="7">
        <f t="shared" si="1"/>
        <v>16</v>
      </c>
      <c r="G24" s="13"/>
      <c r="H24" s="4"/>
      <c r="I24" s="4"/>
      <c r="J24" s="15"/>
      <c r="K24" s="7">
        <f t="shared" si="2"/>
        <v>0</v>
      </c>
      <c r="L24" s="17"/>
      <c r="M24" s="4">
        <v>6</v>
      </c>
      <c r="N24" s="4">
        <v>8</v>
      </c>
      <c r="O24" s="4"/>
      <c r="P24" s="4"/>
      <c r="Q24" s="4"/>
      <c r="R24" s="15">
        <v>2</v>
      </c>
      <c r="S24" s="7">
        <f t="shared" si="3"/>
        <v>16</v>
      </c>
    </row>
    <row r="25" spans="1:19" ht="15">
      <c r="A25" s="258"/>
      <c r="B25" s="261" t="s">
        <v>95</v>
      </c>
      <c r="C25" s="263"/>
      <c r="D25" s="49">
        <f aca="true" t="shared" si="4" ref="D25:K25">SUM(D14:D24)</f>
        <v>170</v>
      </c>
      <c r="E25" s="49">
        <f>SUM(E14:E24)</f>
        <v>64</v>
      </c>
      <c r="F25" s="49">
        <f t="shared" si="4"/>
        <v>106</v>
      </c>
      <c r="G25" s="52">
        <f t="shared" si="4"/>
        <v>4</v>
      </c>
      <c r="H25" s="51">
        <f t="shared" si="4"/>
        <v>0</v>
      </c>
      <c r="I25" s="51">
        <f t="shared" si="4"/>
        <v>1</v>
      </c>
      <c r="J25" s="53">
        <f t="shared" si="4"/>
        <v>0</v>
      </c>
      <c r="K25" s="49">
        <f t="shared" si="4"/>
        <v>5</v>
      </c>
      <c r="L25" s="52">
        <f aca="true" t="shared" si="5" ref="L25:S25">SUM(L14:L24)</f>
        <v>0</v>
      </c>
      <c r="M25" s="51">
        <f t="shared" si="5"/>
        <v>29</v>
      </c>
      <c r="N25" s="51">
        <f t="shared" si="5"/>
        <v>32</v>
      </c>
      <c r="O25" s="51">
        <f t="shared" si="5"/>
        <v>1</v>
      </c>
      <c r="P25" s="51">
        <f t="shared" si="5"/>
        <v>4</v>
      </c>
      <c r="Q25" s="51">
        <f t="shared" si="5"/>
        <v>10</v>
      </c>
      <c r="R25" s="53">
        <f t="shared" si="5"/>
        <v>25</v>
      </c>
      <c r="S25" s="49">
        <f t="shared" si="5"/>
        <v>101</v>
      </c>
    </row>
    <row r="26" spans="1:19" ht="15">
      <c r="A26" s="36"/>
      <c r="B26" s="20"/>
      <c r="C26" s="2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ht="15">
      <c r="A27" s="36"/>
      <c r="B27" s="20"/>
      <c r="C27" s="2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ht="29.25" customHeight="1">
      <c r="A28" s="276" t="s">
        <v>145</v>
      </c>
      <c r="B28" s="259" t="s">
        <v>143</v>
      </c>
      <c r="C28" s="216"/>
      <c r="D28" s="267" t="s">
        <v>134</v>
      </c>
      <c r="E28" s="268" t="s">
        <v>133</v>
      </c>
      <c r="F28" s="268" t="s">
        <v>96</v>
      </c>
      <c r="G28" s="274" t="s">
        <v>98</v>
      </c>
      <c r="H28" s="265"/>
      <c r="I28" s="265"/>
      <c r="J28" s="265"/>
      <c r="K28" s="266"/>
      <c r="L28" s="269" t="s">
        <v>102</v>
      </c>
      <c r="M28" s="270"/>
      <c r="N28" s="270"/>
      <c r="O28" s="270"/>
      <c r="P28" s="270"/>
      <c r="Q28" s="270"/>
      <c r="R28" s="270"/>
      <c r="S28" s="271"/>
    </row>
    <row r="29" spans="1:19" ht="54.75" customHeight="1">
      <c r="A29" s="277"/>
      <c r="B29" s="260"/>
      <c r="C29" s="216"/>
      <c r="D29" s="218"/>
      <c r="E29" s="220"/>
      <c r="F29" s="220"/>
      <c r="G29" s="72" t="s">
        <v>90</v>
      </c>
      <c r="H29" s="46" t="s">
        <v>91</v>
      </c>
      <c r="I29" s="48" t="s">
        <v>135</v>
      </c>
      <c r="J29" s="73" t="s">
        <v>89</v>
      </c>
      <c r="K29" s="44" t="s">
        <v>97</v>
      </c>
      <c r="L29" s="75" t="s">
        <v>101</v>
      </c>
      <c r="M29" s="25" t="s">
        <v>100</v>
      </c>
      <c r="N29" s="46" t="s">
        <v>99</v>
      </c>
      <c r="O29" s="25" t="s">
        <v>94</v>
      </c>
      <c r="P29" s="25" t="s">
        <v>92</v>
      </c>
      <c r="Q29" s="25" t="s">
        <v>93</v>
      </c>
      <c r="R29" s="47" t="s">
        <v>89</v>
      </c>
      <c r="S29" s="43" t="s">
        <v>97</v>
      </c>
    </row>
    <row r="30" spans="1:19" ht="13.5" customHeight="1">
      <c r="A30" s="277"/>
      <c r="B30" s="1">
        <v>1</v>
      </c>
      <c r="C30" s="63" t="s">
        <v>64</v>
      </c>
      <c r="D30" s="21">
        <v>18</v>
      </c>
      <c r="E30" s="7">
        <f aca="true" t="shared" si="6" ref="E30:E42">D30-F30</f>
        <v>6</v>
      </c>
      <c r="F30" s="7">
        <f aca="true" t="shared" si="7" ref="F30:F42">K30+S30</f>
        <v>12</v>
      </c>
      <c r="G30" s="13"/>
      <c r="H30" s="4"/>
      <c r="I30" s="4"/>
      <c r="J30" s="15"/>
      <c r="K30" s="7">
        <f aca="true" t="shared" si="8" ref="K30:K42">SUM(G30:J30)</f>
        <v>0</v>
      </c>
      <c r="L30" s="17"/>
      <c r="M30" s="4">
        <v>6</v>
      </c>
      <c r="N30" s="4">
        <v>1</v>
      </c>
      <c r="O30" s="4"/>
      <c r="P30" s="4">
        <v>2</v>
      </c>
      <c r="Q30" s="4"/>
      <c r="R30" s="15">
        <v>3</v>
      </c>
      <c r="S30" s="7">
        <f aca="true" t="shared" si="9" ref="S30:S42">SUM(L30:R30)</f>
        <v>12</v>
      </c>
    </row>
    <row r="31" spans="1:19" ht="15">
      <c r="A31" s="277"/>
      <c r="B31" s="2">
        <v>2</v>
      </c>
      <c r="C31" s="64" t="s">
        <v>61</v>
      </c>
      <c r="D31" s="5">
        <v>7</v>
      </c>
      <c r="E31" s="7">
        <f t="shared" si="6"/>
        <v>0</v>
      </c>
      <c r="F31" s="7">
        <f t="shared" si="7"/>
        <v>7</v>
      </c>
      <c r="G31" s="13"/>
      <c r="H31" s="4"/>
      <c r="I31" s="4">
        <v>1</v>
      </c>
      <c r="J31" s="15"/>
      <c r="K31" s="7">
        <f t="shared" si="8"/>
        <v>1</v>
      </c>
      <c r="L31" s="17"/>
      <c r="M31" s="4"/>
      <c r="N31" s="4"/>
      <c r="O31" s="4"/>
      <c r="P31" s="4"/>
      <c r="Q31" s="4"/>
      <c r="R31" s="15">
        <v>6</v>
      </c>
      <c r="S31" s="7">
        <f t="shared" si="9"/>
        <v>6</v>
      </c>
    </row>
    <row r="32" spans="1:19" ht="15">
      <c r="A32" s="277"/>
      <c r="B32" s="2">
        <v>3</v>
      </c>
      <c r="C32" s="64" t="s">
        <v>62</v>
      </c>
      <c r="D32" s="5">
        <v>0</v>
      </c>
      <c r="E32" s="7"/>
      <c r="F32" s="7">
        <f t="shared" si="7"/>
        <v>0</v>
      </c>
      <c r="G32" s="13"/>
      <c r="H32" s="4"/>
      <c r="I32" s="4"/>
      <c r="J32" s="15"/>
      <c r="K32" s="7">
        <f t="shared" si="8"/>
        <v>0</v>
      </c>
      <c r="L32" s="17"/>
      <c r="M32" s="4"/>
      <c r="N32" s="4"/>
      <c r="O32" s="4"/>
      <c r="P32" s="4"/>
      <c r="Q32" s="4"/>
      <c r="R32" s="15"/>
      <c r="S32" s="7">
        <f t="shared" si="9"/>
        <v>0</v>
      </c>
    </row>
    <row r="33" spans="1:19" ht="15">
      <c r="A33" s="277"/>
      <c r="B33" s="2">
        <v>4</v>
      </c>
      <c r="C33" s="64" t="s">
        <v>58</v>
      </c>
      <c r="D33" s="5">
        <v>3</v>
      </c>
      <c r="E33" s="7">
        <f t="shared" si="6"/>
        <v>1</v>
      </c>
      <c r="F33" s="7">
        <f t="shared" si="7"/>
        <v>2</v>
      </c>
      <c r="G33" s="13"/>
      <c r="H33" s="4"/>
      <c r="I33" s="4"/>
      <c r="J33" s="15"/>
      <c r="K33" s="7">
        <f t="shared" si="8"/>
        <v>0</v>
      </c>
      <c r="L33" s="17"/>
      <c r="M33" s="4"/>
      <c r="N33" s="4"/>
      <c r="O33" s="4"/>
      <c r="P33" s="4">
        <v>1</v>
      </c>
      <c r="Q33" s="4"/>
      <c r="R33" s="15">
        <v>1</v>
      </c>
      <c r="S33" s="7">
        <f t="shared" si="9"/>
        <v>2</v>
      </c>
    </row>
    <row r="34" spans="1:19" ht="15">
      <c r="A34" s="277"/>
      <c r="B34" s="2">
        <v>5</v>
      </c>
      <c r="C34" s="64" t="s">
        <v>65</v>
      </c>
      <c r="D34" s="5">
        <v>4</v>
      </c>
      <c r="E34" s="7">
        <f t="shared" si="6"/>
        <v>3</v>
      </c>
      <c r="F34" s="7">
        <f t="shared" si="7"/>
        <v>1</v>
      </c>
      <c r="G34" s="13"/>
      <c r="H34" s="4"/>
      <c r="I34" s="4"/>
      <c r="J34" s="15"/>
      <c r="K34" s="7">
        <f t="shared" si="8"/>
        <v>0</v>
      </c>
      <c r="L34" s="17"/>
      <c r="M34" s="4">
        <v>1</v>
      </c>
      <c r="N34" s="4"/>
      <c r="O34" s="4"/>
      <c r="P34" s="4"/>
      <c r="Q34" s="4"/>
      <c r="R34" s="15"/>
      <c r="S34" s="7">
        <f t="shared" si="9"/>
        <v>1</v>
      </c>
    </row>
    <row r="35" spans="1:19" ht="15">
      <c r="A35" s="277"/>
      <c r="B35" s="2">
        <v>6</v>
      </c>
      <c r="C35" s="64" t="s">
        <v>67</v>
      </c>
      <c r="D35" s="5">
        <v>6</v>
      </c>
      <c r="E35" s="7">
        <f t="shared" si="6"/>
        <v>1</v>
      </c>
      <c r="F35" s="7">
        <f t="shared" si="7"/>
        <v>5</v>
      </c>
      <c r="G35" s="13"/>
      <c r="H35" s="4"/>
      <c r="I35" s="4"/>
      <c r="J35" s="15"/>
      <c r="K35" s="7">
        <f t="shared" si="8"/>
        <v>0</v>
      </c>
      <c r="L35" s="17"/>
      <c r="M35" s="4">
        <v>1</v>
      </c>
      <c r="N35" s="4">
        <v>1</v>
      </c>
      <c r="O35" s="4"/>
      <c r="P35" s="4"/>
      <c r="Q35" s="4"/>
      <c r="R35" s="15">
        <v>3</v>
      </c>
      <c r="S35" s="7">
        <f t="shared" si="9"/>
        <v>5</v>
      </c>
    </row>
    <row r="36" spans="1:19" ht="15">
      <c r="A36" s="277"/>
      <c r="B36" s="2">
        <v>7</v>
      </c>
      <c r="C36" s="64" t="s">
        <v>66</v>
      </c>
      <c r="D36" s="5">
        <v>217</v>
      </c>
      <c r="E36" s="7">
        <f t="shared" si="6"/>
        <v>42</v>
      </c>
      <c r="F36" s="7">
        <f t="shared" si="7"/>
        <v>175</v>
      </c>
      <c r="G36" s="13"/>
      <c r="H36" s="4"/>
      <c r="I36" s="4">
        <v>5</v>
      </c>
      <c r="J36" s="15">
        <v>1</v>
      </c>
      <c r="K36" s="7">
        <f t="shared" si="8"/>
        <v>6</v>
      </c>
      <c r="L36" s="17">
        <v>2</v>
      </c>
      <c r="M36" s="4">
        <v>20</v>
      </c>
      <c r="N36" s="4">
        <v>52</v>
      </c>
      <c r="O36" s="4"/>
      <c r="P36" s="4">
        <v>7</v>
      </c>
      <c r="Q36" s="4">
        <v>3</v>
      </c>
      <c r="R36" s="15">
        <v>85</v>
      </c>
      <c r="S36" s="7">
        <f t="shared" si="9"/>
        <v>169</v>
      </c>
    </row>
    <row r="37" spans="1:19" ht="15">
      <c r="A37" s="277"/>
      <c r="B37" s="2">
        <v>8</v>
      </c>
      <c r="C37" s="64" t="s">
        <v>112</v>
      </c>
      <c r="D37" s="5">
        <v>1</v>
      </c>
      <c r="E37" s="7">
        <f t="shared" si="6"/>
        <v>1</v>
      </c>
      <c r="F37" s="7">
        <f t="shared" si="7"/>
        <v>0</v>
      </c>
      <c r="G37" s="13"/>
      <c r="H37" s="4"/>
      <c r="I37" s="4"/>
      <c r="J37" s="15"/>
      <c r="K37" s="7">
        <f t="shared" si="8"/>
        <v>0</v>
      </c>
      <c r="L37" s="17"/>
      <c r="M37" s="4"/>
      <c r="N37" s="4"/>
      <c r="O37" s="4"/>
      <c r="P37" s="4"/>
      <c r="Q37" s="4"/>
      <c r="R37" s="15"/>
      <c r="S37" s="7">
        <f t="shared" si="9"/>
        <v>0</v>
      </c>
    </row>
    <row r="38" spans="1:19" ht="15">
      <c r="A38" s="277"/>
      <c r="B38" s="2">
        <v>9</v>
      </c>
      <c r="C38" s="64" t="s">
        <v>63</v>
      </c>
      <c r="D38" s="5">
        <v>62</v>
      </c>
      <c r="E38" s="7">
        <f t="shared" si="6"/>
        <v>18</v>
      </c>
      <c r="F38" s="7">
        <f t="shared" si="7"/>
        <v>44</v>
      </c>
      <c r="G38" s="13"/>
      <c r="H38" s="4"/>
      <c r="I38" s="4">
        <v>3</v>
      </c>
      <c r="J38" s="15">
        <v>2</v>
      </c>
      <c r="K38" s="7">
        <f t="shared" si="8"/>
        <v>5</v>
      </c>
      <c r="L38" s="17"/>
      <c r="M38" s="4">
        <v>3</v>
      </c>
      <c r="N38" s="4">
        <v>10</v>
      </c>
      <c r="O38" s="4" t="s">
        <v>203</v>
      </c>
      <c r="P38" s="4">
        <v>8</v>
      </c>
      <c r="Q38" s="4">
        <v>2</v>
      </c>
      <c r="R38" s="15">
        <v>16</v>
      </c>
      <c r="S38" s="7">
        <f t="shared" si="9"/>
        <v>39</v>
      </c>
    </row>
    <row r="39" spans="1:19" ht="15">
      <c r="A39" s="277"/>
      <c r="B39" s="2">
        <v>10</v>
      </c>
      <c r="C39" s="64" t="s">
        <v>57</v>
      </c>
      <c r="D39" s="5">
        <v>12</v>
      </c>
      <c r="E39" s="7">
        <f t="shared" si="6"/>
        <v>7</v>
      </c>
      <c r="F39" s="7">
        <f t="shared" si="7"/>
        <v>5</v>
      </c>
      <c r="G39" s="13"/>
      <c r="H39" s="4"/>
      <c r="I39" s="4"/>
      <c r="J39" s="15"/>
      <c r="K39" s="7">
        <f t="shared" si="8"/>
        <v>0</v>
      </c>
      <c r="L39" s="17"/>
      <c r="M39" s="4">
        <v>2</v>
      </c>
      <c r="N39" s="4">
        <v>3</v>
      </c>
      <c r="O39" s="4"/>
      <c r="P39" s="4"/>
      <c r="Q39" s="4"/>
      <c r="R39" s="15"/>
      <c r="S39" s="7">
        <f t="shared" si="9"/>
        <v>5</v>
      </c>
    </row>
    <row r="40" spans="1:19" ht="15">
      <c r="A40" s="277"/>
      <c r="B40" s="2">
        <v>11</v>
      </c>
      <c r="C40" s="64" t="s">
        <v>68</v>
      </c>
      <c r="D40" s="5">
        <v>20</v>
      </c>
      <c r="E40" s="7">
        <f t="shared" si="6"/>
        <v>9</v>
      </c>
      <c r="F40" s="7">
        <f t="shared" si="7"/>
        <v>11</v>
      </c>
      <c r="G40" s="13">
        <v>1</v>
      </c>
      <c r="H40" s="4"/>
      <c r="I40" s="4"/>
      <c r="J40" s="15"/>
      <c r="K40" s="7">
        <f t="shared" si="8"/>
        <v>1</v>
      </c>
      <c r="L40" s="17"/>
      <c r="M40" s="4">
        <v>2</v>
      </c>
      <c r="N40" s="4">
        <v>3</v>
      </c>
      <c r="O40" s="4"/>
      <c r="P40" s="4">
        <v>1</v>
      </c>
      <c r="Q40" s="4"/>
      <c r="R40" s="15">
        <v>4</v>
      </c>
      <c r="S40" s="7">
        <f t="shared" si="9"/>
        <v>10</v>
      </c>
    </row>
    <row r="41" spans="1:19" ht="15">
      <c r="A41" s="277"/>
      <c r="B41" s="2">
        <v>12</v>
      </c>
      <c r="C41" s="64" t="s">
        <v>60</v>
      </c>
      <c r="D41" s="5">
        <v>21</v>
      </c>
      <c r="E41" s="7">
        <f t="shared" si="6"/>
        <v>6</v>
      </c>
      <c r="F41" s="7">
        <f t="shared" si="7"/>
        <v>15</v>
      </c>
      <c r="G41" s="13">
        <v>1</v>
      </c>
      <c r="H41" s="4"/>
      <c r="I41" s="4"/>
      <c r="J41" s="15"/>
      <c r="K41" s="7">
        <f t="shared" si="8"/>
        <v>1</v>
      </c>
      <c r="L41" s="17"/>
      <c r="M41" s="4">
        <v>1</v>
      </c>
      <c r="N41" s="4">
        <v>5</v>
      </c>
      <c r="O41" s="4"/>
      <c r="P41" s="4"/>
      <c r="Q41" s="4" t="s">
        <v>210</v>
      </c>
      <c r="R41" s="15">
        <v>8</v>
      </c>
      <c r="S41" s="7">
        <f t="shared" si="9"/>
        <v>14</v>
      </c>
    </row>
    <row r="42" spans="1:19" ht="15">
      <c r="A42" s="277"/>
      <c r="B42" s="3">
        <v>13</v>
      </c>
      <c r="C42" s="65" t="s">
        <v>59</v>
      </c>
      <c r="D42" s="6">
        <v>4</v>
      </c>
      <c r="E42" s="7">
        <f t="shared" si="6"/>
        <v>2</v>
      </c>
      <c r="F42" s="7">
        <f t="shared" si="7"/>
        <v>2</v>
      </c>
      <c r="G42" s="13"/>
      <c r="H42" s="4"/>
      <c r="I42" s="4"/>
      <c r="J42" s="15"/>
      <c r="K42" s="7">
        <f t="shared" si="8"/>
        <v>0</v>
      </c>
      <c r="L42" s="17"/>
      <c r="M42" s="4">
        <v>1</v>
      </c>
      <c r="N42" s="4">
        <v>1</v>
      </c>
      <c r="O42" s="4"/>
      <c r="P42" s="4"/>
      <c r="Q42" s="4"/>
      <c r="R42" s="15"/>
      <c r="S42" s="7">
        <f t="shared" si="9"/>
        <v>2</v>
      </c>
    </row>
    <row r="43" spans="1:19" ht="15">
      <c r="A43" s="278"/>
      <c r="B43" s="261" t="s">
        <v>95</v>
      </c>
      <c r="C43" s="263"/>
      <c r="D43" s="58">
        <f>SUM(D30:D42)</f>
        <v>375</v>
      </c>
      <c r="E43" s="58">
        <f>SUM(E30:E42)</f>
        <v>96</v>
      </c>
      <c r="F43" s="49">
        <f aca="true" t="shared" si="10" ref="F43:S43">SUM(F30:F42)</f>
        <v>279</v>
      </c>
      <c r="G43" s="52">
        <f t="shared" si="10"/>
        <v>2</v>
      </c>
      <c r="H43" s="51">
        <f t="shared" si="10"/>
        <v>0</v>
      </c>
      <c r="I43" s="51">
        <f t="shared" si="10"/>
        <v>9</v>
      </c>
      <c r="J43" s="53">
        <f t="shared" si="10"/>
        <v>3</v>
      </c>
      <c r="K43" s="49">
        <f t="shared" si="10"/>
        <v>14</v>
      </c>
      <c r="L43" s="52">
        <f t="shared" si="10"/>
        <v>2</v>
      </c>
      <c r="M43" s="51">
        <f t="shared" si="10"/>
        <v>37</v>
      </c>
      <c r="N43" s="51">
        <f>SUM(N30:N42)</f>
        <v>76</v>
      </c>
      <c r="O43" s="51">
        <f t="shared" si="10"/>
        <v>0</v>
      </c>
      <c r="P43" s="51">
        <f t="shared" si="10"/>
        <v>19</v>
      </c>
      <c r="Q43" s="51">
        <f t="shared" si="10"/>
        <v>5</v>
      </c>
      <c r="R43" s="53">
        <f t="shared" si="10"/>
        <v>126</v>
      </c>
      <c r="S43" s="49">
        <f t="shared" si="10"/>
        <v>265</v>
      </c>
    </row>
    <row r="44" spans="1:19" ht="15">
      <c r="A44" s="37"/>
      <c r="B44" s="20"/>
      <c r="C44" s="20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ht="15">
      <c r="A45" s="37"/>
      <c r="B45" s="8"/>
      <c r="C45" s="9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ht="29.25" customHeight="1">
      <c r="A46" s="275" t="s">
        <v>69</v>
      </c>
      <c r="B46" s="259" t="s">
        <v>143</v>
      </c>
      <c r="C46" s="216"/>
      <c r="D46" s="267" t="s">
        <v>134</v>
      </c>
      <c r="E46" s="268" t="s">
        <v>133</v>
      </c>
      <c r="F46" s="268" t="s">
        <v>96</v>
      </c>
      <c r="G46" s="264" t="s">
        <v>98</v>
      </c>
      <c r="H46" s="265"/>
      <c r="I46" s="265"/>
      <c r="J46" s="265"/>
      <c r="K46" s="266"/>
      <c r="L46" s="269" t="s">
        <v>102</v>
      </c>
      <c r="M46" s="270"/>
      <c r="N46" s="270"/>
      <c r="O46" s="270"/>
      <c r="P46" s="270"/>
      <c r="Q46" s="270"/>
      <c r="R46" s="270"/>
      <c r="S46" s="271"/>
    </row>
    <row r="47" spans="1:19" ht="54.75" customHeight="1">
      <c r="A47" s="279"/>
      <c r="B47" s="260"/>
      <c r="C47" s="216"/>
      <c r="D47" s="218"/>
      <c r="E47" s="220"/>
      <c r="F47" s="220"/>
      <c r="G47" s="72" t="s">
        <v>90</v>
      </c>
      <c r="H47" s="46" t="s">
        <v>91</v>
      </c>
      <c r="I47" s="48" t="s">
        <v>135</v>
      </c>
      <c r="J47" s="73" t="s">
        <v>89</v>
      </c>
      <c r="K47" s="44" t="s">
        <v>97</v>
      </c>
      <c r="L47" s="74" t="s">
        <v>101</v>
      </c>
      <c r="M47" s="25" t="s">
        <v>100</v>
      </c>
      <c r="N47" s="46" t="s">
        <v>99</v>
      </c>
      <c r="O47" s="25" t="s">
        <v>94</v>
      </c>
      <c r="P47" s="25" t="s">
        <v>92</v>
      </c>
      <c r="Q47" s="25" t="s">
        <v>93</v>
      </c>
      <c r="R47" s="47" t="s">
        <v>89</v>
      </c>
      <c r="S47" s="44" t="s">
        <v>97</v>
      </c>
    </row>
    <row r="48" spans="1:19" ht="13.5" customHeight="1">
      <c r="A48" s="279"/>
      <c r="B48" s="1">
        <v>1</v>
      </c>
      <c r="C48" s="35" t="s">
        <v>71</v>
      </c>
      <c r="D48" s="21">
        <v>6</v>
      </c>
      <c r="E48" s="7">
        <f aca="true" t="shared" si="11" ref="E48:E53">D48-F48</f>
        <v>1</v>
      </c>
      <c r="F48" s="7">
        <f aca="true" t="shared" si="12" ref="F48:F53">K48+S48</f>
        <v>5</v>
      </c>
      <c r="G48" s="13"/>
      <c r="H48" s="4"/>
      <c r="I48" s="4"/>
      <c r="J48" s="15"/>
      <c r="K48" s="7">
        <f aca="true" t="shared" si="13" ref="K48:K53">SUM(G48:J48)</f>
        <v>0</v>
      </c>
      <c r="L48" s="17"/>
      <c r="M48" s="4">
        <v>1</v>
      </c>
      <c r="N48" s="4"/>
      <c r="O48" s="4"/>
      <c r="P48" s="4">
        <v>1</v>
      </c>
      <c r="Q48" s="4"/>
      <c r="R48" s="15">
        <v>3</v>
      </c>
      <c r="S48" s="7">
        <f aca="true" t="shared" si="14" ref="S48:S53">SUM(L48:R48)</f>
        <v>5</v>
      </c>
    </row>
    <row r="49" spans="1:19" ht="15">
      <c r="A49" s="279"/>
      <c r="B49" s="2">
        <v>2</v>
      </c>
      <c r="C49" s="10" t="s">
        <v>70</v>
      </c>
      <c r="D49" s="5">
        <v>56</v>
      </c>
      <c r="E49" s="7">
        <f t="shared" si="11"/>
        <v>16</v>
      </c>
      <c r="F49" s="7">
        <f t="shared" si="12"/>
        <v>40</v>
      </c>
      <c r="G49" s="13"/>
      <c r="H49" s="4"/>
      <c r="I49" s="4">
        <v>5</v>
      </c>
      <c r="J49" s="15">
        <v>1</v>
      </c>
      <c r="K49" s="7">
        <f t="shared" si="13"/>
        <v>6</v>
      </c>
      <c r="L49" s="17"/>
      <c r="M49" s="4">
        <v>7</v>
      </c>
      <c r="N49" s="4">
        <v>5</v>
      </c>
      <c r="O49" s="4" t="s">
        <v>202</v>
      </c>
      <c r="P49" s="4">
        <v>6</v>
      </c>
      <c r="Q49" s="4">
        <v>2</v>
      </c>
      <c r="R49" s="15">
        <v>14</v>
      </c>
      <c r="S49" s="7">
        <f t="shared" si="14"/>
        <v>34</v>
      </c>
    </row>
    <row r="50" spans="1:19" ht="15">
      <c r="A50" s="279"/>
      <c r="B50" s="2">
        <v>3</v>
      </c>
      <c r="C50" s="10" t="s">
        <v>72</v>
      </c>
      <c r="D50" s="5">
        <v>1</v>
      </c>
      <c r="E50" s="7">
        <f t="shared" si="11"/>
        <v>1</v>
      </c>
      <c r="F50" s="7">
        <f t="shared" si="12"/>
        <v>0</v>
      </c>
      <c r="G50" s="13"/>
      <c r="H50" s="4"/>
      <c r="I50" s="4"/>
      <c r="J50" s="15"/>
      <c r="K50" s="7">
        <f t="shared" si="13"/>
        <v>0</v>
      </c>
      <c r="L50" s="17"/>
      <c r="M50" s="4"/>
      <c r="N50" s="4"/>
      <c r="O50" s="4"/>
      <c r="P50" s="4"/>
      <c r="Q50" s="4"/>
      <c r="R50" s="15"/>
      <c r="S50" s="7">
        <f t="shared" si="14"/>
        <v>0</v>
      </c>
    </row>
    <row r="51" spans="1:19" ht="15">
      <c r="A51" s="279"/>
      <c r="B51" s="2">
        <v>4</v>
      </c>
      <c r="C51" s="10" t="s">
        <v>73</v>
      </c>
      <c r="D51" s="5">
        <v>24</v>
      </c>
      <c r="E51" s="7">
        <f t="shared" si="11"/>
        <v>2</v>
      </c>
      <c r="F51" s="7">
        <f t="shared" si="12"/>
        <v>22</v>
      </c>
      <c r="G51" s="13">
        <v>3</v>
      </c>
      <c r="H51" s="4">
        <v>1</v>
      </c>
      <c r="I51" s="4"/>
      <c r="J51" s="15"/>
      <c r="K51" s="7">
        <f t="shared" si="13"/>
        <v>4</v>
      </c>
      <c r="L51" s="17">
        <v>1</v>
      </c>
      <c r="M51" s="4">
        <v>2</v>
      </c>
      <c r="N51" s="4">
        <v>5</v>
      </c>
      <c r="O51" s="4"/>
      <c r="P51" s="4">
        <v>2</v>
      </c>
      <c r="Q51" s="4">
        <v>2</v>
      </c>
      <c r="R51" s="15">
        <v>6</v>
      </c>
      <c r="S51" s="198">
        <f t="shared" si="14"/>
        <v>18</v>
      </c>
    </row>
    <row r="52" spans="1:19" ht="15">
      <c r="A52" s="279"/>
      <c r="B52" s="2">
        <v>5</v>
      </c>
      <c r="C52" s="10" t="s">
        <v>75</v>
      </c>
      <c r="D52" s="5">
        <v>23</v>
      </c>
      <c r="E52" s="7">
        <f t="shared" si="11"/>
        <v>5</v>
      </c>
      <c r="F52" s="7">
        <f t="shared" si="12"/>
        <v>18</v>
      </c>
      <c r="G52" s="13">
        <v>2</v>
      </c>
      <c r="H52" s="4"/>
      <c r="I52" s="4">
        <v>1</v>
      </c>
      <c r="J52" s="15">
        <v>2</v>
      </c>
      <c r="K52" s="7">
        <f t="shared" si="13"/>
        <v>5</v>
      </c>
      <c r="L52" s="17">
        <v>1</v>
      </c>
      <c r="M52" s="4">
        <v>2</v>
      </c>
      <c r="N52" s="4">
        <v>2</v>
      </c>
      <c r="O52" s="4"/>
      <c r="P52" s="4">
        <v>1</v>
      </c>
      <c r="Q52" s="4"/>
      <c r="R52" s="15">
        <v>7</v>
      </c>
      <c r="S52" s="7">
        <f t="shared" si="14"/>
        <v>13</v>
      </c>
    </row>
    <row r="53" spans="1:19" ht="13.5" customHeight="1">
      <c r="A53" s="279"/>
      <c r="B53" s="3">
        <v>6</v>
      </c>
      <c r="C53" s="11" t="s">
        <v>74</v>
      </c>
      <c r="D53" s="6">
        <v>4</v>
      </c>
      <c r="E53" s="7">
        <f t="shared" si="11"/>
        <v>1</v>
      </c>
      <c r="F53" s="7">
        <f t="shared" si="12"/>
        <v>3</v>
      </c>
      <c r="G53" s="13"/>
      <c r="H53" s="4"/>
      <c r="I53" s="4"/>
      <c r="J53" s="15"/>
      <c r="K53" s="7">
        <f t="shared" si="13"/>
        <v>0</v>
      </c>
      <c r="L53" s="17"/>
      <c r="M53" s="4"/>
      <c r="N53" s="4"/>
      <c r="O53" s="4"/>
      <c r="P53" s="4"/>
      <c r="Q53" s="4"/>
      <c r="R53" s="15">
        <v>3</v>
      </c>
      <c r="S53" s="7">
        <f t="shared" si="14"/>
        <v>3</v>
      </c>
    </row>
    <row r="54" spans="1:19" ht="15">
      <c r="A54" s="280"/>
      <c r="B54" s="261" t="s">
        <v>95</v>
      </c>
      <c r="C54" s="263"/>
      <c r="D54" s="58">
        <f>SUM(D48:D53)</f>
        <v>114</v>
      </c>
      <c r="E54" s="58">
        <f>SUM(E48:E53)</f>
        <v>26</v>
      </c>
      <c r="F54" s="49">
        <f>SUM(F48:F53)</f>
        <v>88</v>
      </c>
      <c r="G54" s="52">
        <f>SUM(G48:G53)</f>
        <v>5</v>
      </c>
      <c r="H54" s="51">
        <f aca="true" t="shared" si="15" ref="H54:O54">SUM(H48:H53)</f>
        <v>1</v>
      </c>
      <c r="I54" s="51">
        <f t="shared" si="15"/>
        <v>6</v>
      </c>
      <c r="J54" s="53">
        <f t="shared" si="15"/>
        <v>3</v>
      </c>
      <c r="K54" s="49">
        <f t="shared" si="15"/>
        <v>15</v>
      </c>
      <c r="L54" s="52">
        <f t="shared" si="15"/>
        <v>2</v>
      </c>
      <c r="M54" s="51">
        <f t="shared" si="15"/>
        <v>12</v>
      </c>
      <c r="N54" s="51">
        <f t="shared" si="15"/>
        <v>12</v>
      </c>
      <c r="O54" s="51">
        <f t="shared" si="15"/>
        <v>0</v>
      </c>
      <c r="P54" s="51">
        <f>SUM(P48:P53)</f>
        <v>10</v>
      </c>
      <c r="Q54" s="51">
        <f>SUM(Q48:Q53)</f>
        <v>4</v>
      </c>
      <c r="R54" s="53">
        <f>SUM(R48:R53)</f>
        <v>33</v>
      </c>
      <c r="S54" s="49">
        <f>SUM(S48:S53)</f>
        <v>73</v>
      </c>
    </row>
    <row r="55" spans="1:19" ht="15">
      <c r="A55" s="18"/>
      <c r="B55" s="8"/>
      <c r="C55" s="9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1:19" ht="15">
      <c r="A56" s="18"/>
      <c r="B56" s="8"/>
      <c r="C56" s="9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29.25" customHeight="1">
      <c r="A57" s="275" t="s">
        <v>107</v>
      </c>
      <c r="B57" s="259" t="s">
        <v>143</v>
      </c>
      <c r="C57" s="216"/>
      <c r="D57" s="267" t="s">
        <v>134</v>
      </c>
      <c r="E57" s="268" t="s">
        <v>133</v>
      </c>
      <c r="F57" s="268" t="s">
        <v>96</v>
      </c>
      <c r="G57" s="264" t="s">
        <v>98</v>
      </c>
      <c r="H57" s="265"/>
      <c r="I57" s="265"/>
      <c r="J57" s="265"/>
      <c r="K57" s="266"/>
      <c r="L57" s="269" t="s">
        <v>102</v>
      </c>
      <c r="M57" s="270"/>
      <c r="N57" s="270"/>
      <c r="O57" s="270"/>
      <c r="P57" s="270"/>
      <c r="Q57" s="270"/>
      <c r="R57" s="270"/>
      <c r="S57" s="271"/>
    </row>
    <row r="58" spans="1:19" ht="54.75" customHeight="1">
      <c r="A58" s="279"/>
      <c r="B58" s="260"/>
      <c r="C58" s="216"/>
      <c r="D58" s="218"/>
      <c r="E58" s="220"/>
      <c r="F58" s="220"/>
      <c r="G58" s="72" t="s">
        <v>90</v>
      </c>
      <c r="H58" s="46" t="s">
        <v>91</v>
      </c>
      <c r="I58" s="48" t="s">
        <v>135</v>
      </c>
      <c r="J58" s="73" t="s">
        <v>89</v>
      </c>
      <c r="K58" s="44" t="s">
        <v>97</v>
      </c>
      <c r="L58" s="74" t="s">
        <v>101</v>
      </c>
      <c r="M58" s="25" t="s">
        <v>100</v>
      </c>
      <c r="N58" s="46" t="s">
        <v>99</v>
      </c>
      <c r="O58" s="25" t="s">
        <v>94</v>
      </c>
      <c r="P58" s="25" t="s">
        <v>92</v>
      </c>
      <c r="Q58" s="25" t="s">
        <v>93</v>
      </c>
      <c r="R58" s="47" t="s">
        <v>89</v>
      </c>
      <c r="S58" s="43" t="s">
        <v>97</v>
      </c>
    </row>
    <row r="59" spans="1:19" ht="13.5" customHeight="1">
      <c r="A59" s="279"/>
      <c r="B59" s="12">
        <v>1</v>
      </c>
      <c r="C59" s="10" t="s">
        <v>110</v>
      </c>
      <c r="D59" s="21">
        <v>25</v>
      </c>
      <c r="E59" s="7">
        <f aca="true" t="shared" si="16" ref="E59:E65">D59-F59</f>
        <v>8</v>
      </c>
      <c r="F59" s="7">
        <f aca="true" t="shared" si="17" ref="F59:F65">K59+S59</f>
        <v>17</v>
      </c>
      <c r="G59" s="13">
        <v>1</v>
      </c>
      <c r="H59" s="4"/>
      <c r="I59" s="4"/>
      <c r="J59" s="15"/>
      <c r="K59" s="7">
        <f aca="true" t="shared" si="18" ref="K59:K65">SUM(G59:J59)</f>
        <v>1</v>
      </c>
      <c r="L59" s="17">
        <v>1</v>
      </c>
      <c r="M59" s="4">
        <v>3</v>
      </c>
      <c r="N59" s="4">
        <v>8</v>
      </c>
      <c r="O59" s="4"/>
      <c r="P59" s="4">
        <v>1</v>
      </c>
      <c r="Q59" s="4">
        <v>2</v>
      </c>
      <c r="R59" s="15">
        <v>1</v>
      </c>
      <c r="S59" s="7">
        <f>SUM(L59:R59)</f>
        <v>16</v>
      </c>
    </row>
    <row r="60" spans="1:19" ht="13.5">
      <c r="A60" s="279"/>
      <c r="B60" s="12">
        <v>2</v>
      </c>
      <c r="C60" s="10" t="s">
        <v>109</v>
      </c>
      <c r="D60" s="5">
        <v>51</v>
      </c>
      <c r="E60" s="7">
        <f t="shared" si="16"/>
        <v>4</v>
      </c>
      <c r="F60" s="7">
        <f t="shared" si="17"/>
        <v>47</v>
      </c>
      <c r="G60" s="13">
        <v>2</v>
      </c>
      <c r="H60" s="4"/>
      <c r="I60" s="4"/>
      <c r="J60" s="15">
        <v>1</v>
      </c>
      <c r="K60" s="7">
        <f t="shared" si="18"/>
        <v>3</v>
      </c>
      <c r="L60" s="17">
        <v>1</v>
      </c>
      <c r="M60" s="4">
        <v>2</v>
      </c>
      <c r="N60" s="4">
        <v>7</v>
      </c>
      <c r="O60" s="4"/>
      <c r="P60" s="4"/>
      <c r="Q60" s="4">
        <v>2</v>
      </c>
      <c r="R60" s="15">
        <v>32</v>
      </c>
      <c r="S60" s="5">
        <f aca="true" t="shared" si="19" ref="S60:S65">SUM(L60:R60)</f>
        <v>44</v>
      </c>
    </row>
    <row r="61" spans="1:19" ht="13.5">
      <c r="A61" s="279"/>
      <c r="B61" s="13">
        <v>3</v>
      </c>
      <c r="C61" s="32" t="s">
        <v>45</v>
      </c>
      <c r="D61" s="5">
        <v>9</v>
      </c>
      <c r="E61" s="7">
        <f t="shared" si="16"/>
        <v>3</v>
      </c>
      <c r="F61" s="7">
        <f t="shared" si="17"/>
        <v>6</v>
      </c>
      <c r="G61" s="13">
        <v>1</v>
      </c>
      <c r="H61" s="4"/>
      <c r="I61" s="4"/>
      <c r="J61" s="15"/>
      <c r="K61" s="7">
        <f t="shared" si="18"/>
        <v>1</v>
      </c>
      <c r="L61" s="17">
        <v>1</v>
      </c>
      <c r="M61" s="4"/>
      <c r="N61" s="4">
        <v>1</v>
      </c>
      <c r="O61" s="4"/>
      <c r="P61" s="4"/>
      <c r="Q61" s="4">
        <v>2</v>
      </c>
      <c r="R61" s="15">
        <v>1</v>
      </c>
      <c r="S61" s="7">
        <f t="shared" si="19"/>
        <v>5</v>
      </c>
    </row>
    <row r="62" spans="1:19" ht="13.5">
      <c r="A62" s="279"/>
      <c r="B62" s="12">
        <v>4</v>
      </c>
      <c r="C62" s="10" t="s">
        <v>108</v>
      </c>
      <c r="D62" s="5">
        <v>88</v>
      </c>
      <c r="E62" s="7">
        <f t="shared" si="16"/>
        <v>31</v>
      </c>
      <c r="F62" s="7">
        <f t="shared" si="17"/>
        <v>57</v>
      </c>
      <c r="G62" s="13">
        <v>1</v>
      </c>
      <c r="H62" s="4"/>
      <c r="I62" s="4">
        <v>2</v>
      </c>
      <c r="J62" s="15"/>
      <c r="K62" s="7">
        <f t="shared" si="18"/>
        <v>3</v>
      </c>
      <c r="L62" s="17">
        <v>2</v>
      </c>
      <c r="M62" s="4">
        <v>11</v>
      </c>
      <c r="N62" s="4">
        <v>22</v>
      </c>
      <c r="O62" s="4">
        <v>1</v>
      </c>
      <c r="P62" s="4">
        <v>2</v>
      </c>
      <c r="Q62" s="4"/>
      <c r="R62" s="15">
        <v>16</v>
      </c>
      <c r="S62" s="5">
        <f t="shared" si="19"/>
        <v>54</v>
      </c>
    </row>
    <row r="63" spans="1:19" ht="13.5">
      <c r="A63" s="279"/>
      <c r="B63" s="12">
        <v>5</v>
      </c>
      <c r="C63" s="10" t="s">
        <v>44</v>
      </c>
      <c r="D63" s="5">
        <v>11</v>
      </c>
      <c r="E63" s="7">
        <f t="shared" si="16"/>
        <v>4</v>
      </c>
      <c r="F63" s="7">
        <f t="shared" si="17"/>
        <v>7</v>
      </c>
      <c r="G63" s="13"/>
      <c r="H63" s="4"/>
      <c r="I63" s="4">
        <v>1</v>
      </c>
      <c r="J63" s="15"/>
      <c r="K63" s="7">
        <f t="shared" si="18"/>
        <v>1</v>
      </c>
      <c r="L63" s="17"/>
      <c r="M63" s="4">
        <v>1</v>
      </c>
      <c r="N63" s="4"/>
      <c r="O63" s="4"/>
      <c r="P63" s="4">
        <v>2</v>
      </c>
      <c r="Q63" s="4">
        <v>1</v>
      </c>
      <c r="R63" s="15">
        <v>2</v>
      </c>
      <c r="S63" s="5">
        <f t="shared" si="19"/>
        <v>6</v>
      </c>
    </row>
    <row r="64" spans="1:19" ht="13.5">
      <c r="A64" s="279"/>
      <c r="B64" s="12">
        <v>6</v>
      </c>
      <c r="C64" s="10" t="s">
        <v>111</v>
      </c>
      <c r="D64" s="5">
        <v>15</v>
      </c>
      <c r="E64" s="7">
        <f t="shared" si="16"/>
        <v>4</v>
      </c>
      <c r="F64" s="7">
        <f t="shared" si="17"/>
        <v>11</v>
      </c>
      <c r="G64" s="13">
        <v>1</v>
      </c>
      <c r="H64" s="4"/>
      <c r="I64" s="4"/>
      <c r="J64" s="15"/>
      <c r="K64" s="7">
        <f t="shared" si="18"/>
        <v>1</v>
      </c>
      <c r="L64" s="17"/>
      <c r="M64" s="4">
        <v>2</v>
      </c>
      <c r="N64" s="4">
        <v>5</v>
      </c>
      <c r="O64" s="4"/>
      <c r="P64" s="4"/>
      <c r="Q64" s="4">
        <v>2</v>
      </c>
      <c r="R64" s="15">
        <v>1</v>
      </c>
      <c r="S64" s="5">
        <f t="shared" si="19"/>
        <v>10</v>
      </c>
    </row>
    <row r="65" spans="1:19" ht="13.5">
      <c r="A65" s="279"/>
      <c r="B65" s="39">
        <v>7</v>
      </c>
      <c r="C65" s="40" t="s">
        <v>43</v>
      </c>
      <c r="D65" s="6">
        <v>21</v>
      </c>
      <c r="E65" s="7">
        <f t="shared" si="16"/>
        <v>8</v>
      </c>
      <c r="F65" s="7">
        <f t="shared" si="17"/>
        <v>13</v>
      </c>
      <c r="G65" s="13"/>
      <c r="H65" s="4"/>
      <c r="I65" s="4"/>
      <c r="J65" s="15">
        <v>1</v>
      </c>
      <c r="K65" s="7">
        <f t="shared" si="18"/>
        <v>1</v>
      </c>
      <c r="L65" s="17"/>
      <c r="M65" s="4">
        <v>2</v>
      </c>
      <c r="N65" s="4">
        <v>2</v>
      </c>
      <c r="O65" s="4"/>
      <c r="P65" s="4">
        <v>3</v>
      </c>
      <c r="Q65" s="4"/>
      <c r="R65" s="15">
        <v>5</v>
      </c>
      <c r="S65" s="38">
        <f t="shared" si="19"/>
        <v>12</v>
      </c>
    </row>
    <row r="66" spans="1:19" ht="13.5">
      <c r="A66" s="280"/>
      <c r="B66" s="262" t="s">
        <v>95</v>
      </c>
      <c r="C66" s="262"/>
      <c r="D66" s="58">
        <f aca="true" t="shared" si="20" ref="D66:L66">SUM(D59:D65)</f>
        <v>220</v>
      </c>
      <c r="E66" s="58">
        <f>SUM(E59:E65)</f>
        <v>62</v>
      </c>
      <c r="F66" s="49">
        <f t="shared" si="20"/>
        <v>158</v>
      </c>
      <c r="G66" s="52">
        <f t="shared" si="20"/>
        <v>6</v>
      </c>
      <c r="H66" s="51">
        <f t="shared" si="20"/>
        <v>0</v>
      </c>
      <c r="I66" s="51">
        <f t="shared" si="20"/>
        <v>3</v>
      </c>
      <c r="J66" s="53">
        <f t="shared" si="20"/>
        <v>2</v>
      </c>
      <c r="K66" s="49">
        <f t="shared" si="20"/>
        <v>11</v>
      </c>
      <c r="L66" s="52">
        <f t="shared" si="20"/>
        <v>5</v>
      </c>
      <c r="M66" s="51">
        <f aca="true" t="shared" si="21" ref="M66:S66">SUM(M59:M65)</f>
        <v>21</v>
      </c>
      <c r="N66" s="51">
        <f t="shared" si="21"/>
        <v>45</v>
      </c>
      <c r="O66" s="51">
        <f t="shared" si="21"/>
        <v>1</v>
      </c>
      <c r="P66" s="51">
        <f t="shared" si="21"/>
        <v>8</v>
      </c>
      <c r="Q66" s="51">
        <f t="shared" si="21"/>
        <v>9</v>
      </c>
      <c r="R66" s="53">
        <f>SUM(R59:R65)</f>
        <v>58</v>
      </c>
      <c r="S66" s="49">
        <f t="shared" si="21"/>
        <v>147</v>
      </c>
    </row>
    <row r="67" spans="1:19" ht="13.5">
      <c r="A67" s="18"/>
      <c r="B67" s="8"/>
      <c r="C67" s="9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3.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</row>
    <row r="69" spans="1:19" ht="13.5">
      <c r="A69" s="36"/>
      <c r="B69" s="36"/>
      <c r="C69" s="36"/>
      <c r="D69" s="68"/>
      <c r="E69" s="69"/>
      <c r="F69" s="69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36"/>
    </row>
    <row r="70" spans="1:19" ht="13.5">
      <c r="A70" s="36"/>
      <c r="B70" s="36"/>
      <c r="C70" s="36"/>
      <c r="D70" s="18"/>
      <c r="E70" s="206"/>
      <c r="F70" s="206"/>
      <c r="G70" s="205"/>
      <c r="H70" s="205"/>
      <c r="I70" s="69"/>
      <c r="J70" s="205"/>
      <c r="K70" s="205"/>
      <c r="L70" s="205"/>
      <c r="M70" s="68"/>
      <c r="N70" s="205"/>
      <c r="O70" s="68"/>
      <c r="P70" s="68"/>
      <c r="Q70" s="68"/>
      <c r="R70" s="205"/>
      <c r="S70" s="69"/>
    </row>
    <row r="71" spans="1:19" ht="13.5">
      <c r="A71" s="36"/>
      <c r="B71" s="36"/>
      <c r="C71" s="9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</row>
    <row r="72" spans="1:19" ht="13.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</row>
  </sheetData>
  <sheetProtection/>
  <mergeCells count="41">
    <mergeCell ref="B54:C54"/>
    <mergeCell ref="B66:C66"/>
    <mergeCell ref="A12:A25"/>
    <mergeCell ref="B12:C13"/>
    <mergeCell ref="B28:C29"/>
    <mergeCell ref="A28:A43"/>
    <mergeCell ref="B46:C47"/>
    <mergeCell ref="A46:A54"/>
    <mergeCell ref="A57:A66"/>
    <mergeCell ref="B57:C58"/>
    <mergeCell ref="B25:C25"/>
    <mergeCell ref="B43:C43"/>
    <mergeCell ref="N2:R2"/>
    <mergeCell ref="G28:K28"/>
    <mergeCell ref="L28:S28"/>
    <mergeCell ref="F6:F7"/>
    <mergeCell ref="D46:D47"/>
    <mergeCell ref="F46:F47"/>
    <mergeCell ref="G46:K46"/>
    <mergeCell ref="L46:S46"/>
    <mergeCell ref="D28:D29"/>
    <mergeCell ref="F28:F29"/>
    <mergeCell ref="E46:E47"/>
    <mergeCell ref="E12:E13"/>
    <mergeCell ref="D3:L4"/>
    <mergeCell ref="D12:D13"/>
    <mergeCell ref="F12:F13"/>
    <mergeCell ref="G12:K12"/>
    <mergeCell ref="L12:S12"/>
    <mergeCell ref="L6:S6"/>
    <mergeCell ref="G6:K6"/>
    <mergeCell ref="B8:C8"/>
    <mergeCell ref="B6:C7"/>
    <mergeCell ref="D6:D7"/>
    <mergeCell ref="E6:E7"/>
    <mergeCell ref="E28:E29"/>
    <mergeCell ref="L57:S57"/>
    <mergeCell ref="D57:D58"/>
    <mergeCell ref="E57:E58"/>
    <mergeCell ref="F57:F58"/>
    <mergeCell ref="G57:K57"/>
  </mergeCells>
  <printOptions/>
  <pageMargins left="0.5118110236220472" right="0.32" top="0.7480314960629921" bottom="0.7480314960629921" header="0.31496062992125984" footer="0.31496062992125984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S41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2" max="2" width="3.7109375" style="0" customWidth="1"/>
    <col min="3" max="3" width="13.7109375" style="0" customWidth="1"/>
    <col min="4" max="4" width="5.8515625" style="0" customWidth="1"/>
    <col min="5" max="5" width="4.28125" style="0" customWidth="1"/>
    <col min="6" max="6" width="5.8515625" style="0" customWidth="1"/>
    <col min="7" max="18" width="4.28125" style="0" customWidth="1"/>
    <col min="19" max="19" width="5.8515625" style="0" customWidth="1"/>
  </cols>
  <sheetData>
    <row r="2" spans="14:18" ht="13.5">
      <c r="N2" s="232" t="s">
        <v>208</v>
      </c>
      <c r="O2" s="232"/>
      <c r="P2" s="232"/>
      <c r="Q2" s="232"/>
      <c r="R2" s="232"/>
    </row>
    <row r="3" spans="4:18" ht="13.5" customHeight="1">
      <c r="D3" s="283" t="s">
        <v>130</v>
      </c>
      <c r="E3" s="283"/>
      <c r="F3" s="283"/>
      <c r="G3" s="283"/>
      <c r="H3" s="283"/>
      <c r="I3" s="283"/>
      <c r="J3" s="283"/>
      <c r="K3" s="283"/>
      <c r="L3" s="283"/>
      <c r="N3" s="41"/>
      <c r="O3" s="41"/>
      <c r="P3" s="41"/>
      <c r="Q3" s="41"/>
      <c r="R3" s="41"/>
    </row>
    <row r="4" spans="4:18" ht="13.5" customHeight="1">
      <c r="D4" s="283"/>
      <c r="E4" s="283"/>
      <c r="F4" s="283"/>
      <c r="G4" s="283"/>
      <c r="H4" s="283"/>
      <c r="I4" s="283"/>
      <c r="J4" s="283"/>
      <c r="K4" s="283"/>
      <c r="L4" s="283"/>
      <c r="N4" s="59"/>
      <c r="O4" s="59"/>
      <c r="P4" s="102" t="s">
        <v>178</v>
      </c>
      <c r="Q4" s="59"/>
      <c r="R4" s="59"/>
    </row>
    <row r="5" spans="4:18" ht="13.5" customHeight="1">
      <c r="D5" s="66"/>
      <c r="E5" s="66"/>
      <c r="F5" s="66"/>
      <c r="G5" s="66"/>
      <c r="H5" s="66"/>
      <c r="I5" s="66"/>
      <c r="J5" s="66"/>
      <c r="K5" s="66"/>
      <c r="L5" s="66"/>
      <c r="N5" s="41"/>
      <c r="O5" s="41"/>
      <c r="P5" s="41"/>
      <c r="Q5" s="41"/>
      <c r="R5" s="41"/>
    </row>
    <row r="6" spans="1:19" ht="22.5" customHeight="1">
      <c r="A6" s="37"/>
      <c r="B6" s="260"/>
      <c r="C6" s="216"/>
      <c r="D6" s="267" t="s">
        <v>134</v>
      </c>
      <c r="E6" s="268" t="s">
        <v>133</v>
      </c>
      <c r="F6" s="268" t="s">
        <v>96</v>
      </c>
      <c r="G6" s="264" t="s">
        <v>98</v>
      </c>
      <c r="H6" s="265"/>
      <c r="I6" s="265"/>
      <c r="J6" s="265"/>
      <c r="K6" s="266"/>
      <c r="L6" s="269" t="s">
        <v>102</v>
      </c>
      <c r="M6" s="270"/>
      <c r="N6" s="270"/>
      <c r="O6" s="270"/>
      <c r="P6" s="270"/>
      <c r="Q6" s="270"/>
      <c r="R6" s="270"/>
      <c r="S6" s="271"/>
    </row>
    <row r="7" spans="1:19" ht="69">
      <c r="A7" s="37"/>
      <c r="B7" s="260"/>
      <c r="C7" s="216"/>
      <c r="D7" s="218"/>
      <c r="E7" s="220"/>
      <c r="F7" s="220"/>
      <c r="G7" s="70" t="s">
        <v>90</v>
      </c>
      <c r="H7" s="158" t="s">
        <v>91</v>
      </c>
      <c r="I7" s="157" t="s">
        <v>135</v>
      </c>
      <c r="J7" s="156" t="s">
        <v>89</v>
      </c>
      <c r="K7" s="44" t="s">
        <v>97</v>
      </c>
      <c r="L7" s="72" t="s">
        <v>101</v>
      </c>
      <c r="M7" s="155" t="s">
        <v>100</v>
      </c>
      <c r="N7" s="46" t="s">
        <v>99</v>
      </c>
      <c r="O7" s="25" t="s">
        <v>94</v>
      </c>
      <c r="P7" s="25" t="s">
        <v>92</v>
      </c>
      <c r="Q7" s="25" t="s">
        <v>93</v>
      </c>
      <c r="R7" s="47" t="s">
        <v>89</v>
      </c>
      <c r="S7" s="43" t="s">
        <v>97</v>
      </c>
    </row>
    <row r="8" spans="1:19" ht="22.5" customHeight="1">
      <c r="A8" s="37"/>
      <c r="B8" s="281" t="s">
        <v>136</v>
      </c>
      <c r="C8" s="282"/>
      <c r="D8" s="49">
        <f>D22+D35</f>
        <v>250</v>
      </c>
      <c r="E8" s="49">
        <f>D8-F8</f>
        <v>119</v>
      </c>
      <c r="F8" s="49">
        <f>K8+S8</f>
        <v>131</v>
      </c>
      <c r="G8" s="52">
        <f>G22+G35</f>
        <v>12</v>
      </c>
      <c r="H8" s="51">
        <f>H22+H35</f>
        <v>6</v>
      </c>
      <c r="I8" s="51">
        <f>I22+I35</f>
        <v>5</v>
      </c>
      <c r="J8" s="53">
        <f>J22+J35</f>
        <v>4</v>
      </c>
      <c r="K8" s="49">
        <f>SUM(G8:J8)</f>
        <v>27</v>
      </c>
      <c r="L8" s="50">
        <f aca="true" t="shared" si="0" ref="L8:R8">L22+L35</f>
        <v>0</v>
      </c>
      <c r="M8" s="51">
        <f t="shared" si="0"/>
        <v>6</v>
      </c>
      <c r="N8" s="51">
        <f t="shared" si="0"/>
        <v>56</v>
      </c>
      <c r="O8" s="51">
        <f t="shared" si="0"/>
        <v>2</v>
      </c>
      <c r="P8" s="51">
        <f t="shared" si="0"/>
        <v>5</v>
      </c>
      <c r="Q8" s="51">
        <f t="shared" si="0"/>
        <v>1</v>
      </c>
      <c r="R8" s="53">
        <f t="shared" si="0"/>
        <v>34</v>
      </c>
      <c r="S8" s="49">
        <f>SUM(L8:R8)</f>
        <v>104</v>
      </c>
    </row>
    <row r="9" spans="1:19" ht="13.5">
      <c r="A9" s="37"/>
      <c r="B9" s="61"/>
      <c r="C9" s="61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</row>
    <row r="10" spans="14:18" ht="13.5">
      <c r="N10" s="41"/>
      <c r="O10" s="41"/>
      <c r="P10" s="41"/>
      <c r="Q10" s="41"/>
      <c r="R10" s="41"/>
    </row>
    <row r="11" spans="1:19" ht="22.5" customHeight="1">
      <c r="A11" s="275" t="s">
        <v>138</v>
      </c>
      <c r="B11" s="259" t="s">
        <v>143</v>
      </c>
      <c r="C11" s="216"/>
      <c r="D11" s="267" t="s">
        <v>134</v>
      </c>
      <c r="E11" s="268" t="s">
        <v>133</v>
      </c>
      <c r="F11" s="268" t="s">
        <v>96</v>
      </c>
      <c r="G11" s="264" t="s">
        <v>98</v>
      </c>
      <c r="H11" s="265"/>
      <c r="I11" s="265"/>
      <c r="J11" s="265"/>
      <c r="K11" s="266"/>
      <c r="L11" s="269" t="s">
        <v>102</v>
      </c>
      <c r="M11" s="270"/>
      <c r="N11" s="270"/>
      <c r="O11" s="270"/>
      <c r="P11" s="270"/>
      <c r="Q11" s="270"/>
      <c r="R11" s="270"/>
      <c r="S11" s="271"/>
    </row>
    <row r="12" spans="1:19" ht="54.75" customHeight="1">
      <c r="A12" s="257"/>
      <c r="B12" s="260"/>
      <c r="C12" s="216"/>
      <c r="D12" s="218"/>
      <c r="E12" s="220"/>
      <c r="F12" s="220"/>
      <c r="G12" s="72" t="s">
        <v>90</v>
      </c>
      <c r="H12" s="46" t="s">
        <v>91</v>
      </c>
      <c r="I12" s="48" t="s">
        <v>135</v>
      </c>
      <c r="J12" s="73" t="s">
        <v>89</v>
      </c>
      <c r="K12" s="44" t="s">
        <v>97</v>
      </c>
      <c r="L12" s="72" t="s">
        <v>101</v>
      </c>
      <c r="M12" s="155" t="s">
        <v>100</v>
      </c>
      <c r="N12" s="46" t="s">
        <v>99</v>
      </c>
      <c r="O12" s="25" t="s">
        <v>94</v>
      </c>
      <c r="P12" s="25" t="s">
        <v>92</v>
      </c>
      <c r="Q12" s="25" t="s">
        <v>93</v>
      </c>
      <c r="R12" s="47" t="s">
        <v>89</v>
      </c>
      <c r="S12" s="44" t="s">
        <v>97</v>
      </c>
    </row>
    <row r="13" spans="1:19" ht="13.5" customHeight="1">
      <c r="A13" s="257"/>
      <c r="B13" s="1">
        <v>1</v>
      </c>
      <c r="C13" s="10" t="s">
        <v>113</v>
      </c>
      <c r="D13" s="21">
        <v>44</v>
      </c>
      <c r="E13" s="7">
        <f>D13-F13</f>
        <v>14</v>
      </c>
      <c r="F13" s="7">
        <f>K13+S13</f>
        <v>30</v>
      </c>
      <c r="G13" s="13">
        <v>1</v>
      </c>
      <c r="H13" s="4">
        <v>1</v>
      </c>
      <c r="I13" s="4">
        <v>1</v>
      </c>
      <c r="J13" s="15">
        <v>1</v>
      </c>
      <c r="K13" s="7">
        <f>SUM(G13:J13)</f>
        <v>4</v>
      </c>
      <c r="L13" s="17"/>
      <c r="M13" s="4">
        <v>2</v>
      </c>
      <c r="N13" s="4">
        <v>17</v>
      </c>
      <c r="O13" s="4"/>
      <c r="P13" s="4"/>
      <c r="Q13" s="4"/>
      <c r="R13" s="15">
        <v>7</v>
      </c>
      <c r="S13" s="7">
        <f>SUM(L13:R13)</f>
        <v>26</v>
      </c>
    </row>
    <row r="14" spans="1:19" ht="13.5">
      <c r="A14" s="257"/>
      <c r="B14" s="2">
        <v>2</v>
      </c>
      <c r="C14" s="10" t="s">
        <v>114</v>
      </c>
      <c r="D14" s="5">
        <v>13</v>
      </c>
      <c r="E14" s="7">
        <f aca="true" t="shared" si="1" ref="E14:E21">D14-F14</f>
        <v>4</v>
      </c>
      <c r="F14" s="7">
        <f aca="true" t="shared" si="2" ref="F14:F21">K14+S14</f>
        <v>9</v>
      </c>
      <c r="G14" s="13">
        <v>1</v>
      </c>
      <c r="H14" s="4"/>
      <c r="I14" s="4">
        <v>1</v>
      </c>
      <c r="J14" s="15">
        <v>1</v>
      </c>
      <c r="K14" s="7">
        <f aca="true" t="shared" si="3" ref="K14:K21">SUM(G14:J14)</f>
        <v>3</v>
      </c>
      <c r="L14" s="17"/>
      <c r="M14" s="4"/>
      <c r="N14" s="4">
        <v>2</v>
      </c>
      <c r="O14" s="4"/>
      <c r="P14" s="4"/>
      <c r="Q14" s="4"/>
      <c r="R14" s="15">
        <v>4</v>
      </c>
      <c r="S14" s="7">
        <f aca="true" t="shared" si="4" ref="S14:S21">SUM(L14:R14)</f>
        <v>6</v>
      </c>
    </row>
    <row r="15" spans="1:19" ht="13.5">
      <c r="A15" s="257"/>
      <c r="B15" s="17">
        <v>3</v>
      </c>
      <c r="C15" s="32" t="s">
        <v>115</v>
      </c>
      <c r="D15" s="5">
        <v>30</v>
      </c>
      <c r="E15" s="7">
        <f t="shared" si="1"/>
        <v>11</v>
      </c>
      <c r="F15" s="7">
        <f t="shared" si="2"/>
        <v>19</v>
      </c>
      <c r="G15" s="13"/>
      <c r="H15" s="4"/>
      <c r="I15" s="4"/>
      <c r="J15" s="15"/>
      <c r="K15" s="7">
        <f t="shared" si="3"/>
        <v>0</v>
      </c>
      <c r="L15" s="17" t="s">
        <v>206</v>
      </c>
      <c r="M15" s="4">
        <v>1</v>
      </c>
      <c r="N15" s="4">
        <v>8</v>
      </c>
      <c r="O15" s="4">
        <v>1</v>
      </c>
      <c r="P15" s="4">
        <v>1</v>
      </c>
      <c r="Q15" s="4"/>
      <c r="R15" s="15">
        <v>8</v>
      </c>
      <c r="S15" s="7">
        <f t="shared" si="4"/>
        <v>19</v>
      </c>
    </row>
    <row r="16" spans="1:19" ht="13.5">
      <c r="A16" s="257"/>
      <c r="B16" s="2">
        <v>4</v>
      </c>
      <c r="C16" s="10" t="s">
        <v>116</v>
      </c>
      <c r="D16" s="5">
        <v>16</v>
      </c>
      <c r="E16" s="7">
        <f t="shared" si="1"/>
        <v>7</v>
      </c>
      <c r="F16" s="7">
        <f t="shared" si="2"/>
        <v>9</v>
      </c>
      <c r="G16" s="13"/>
      <c r="H16" s="4">
        <v>1</v>
      </c>
      <c r="I16" s="4"/>
      <c r="J16" s="15">
        <v>1</v>
      </c>
      <c r="K16" s="7">
        <f t="shared" si="3"/>
        <v>2</v>
      </c>
      <c r="L16" s="17"/>
      <c r="M16" s="4"/>
      <c r="N16" s="4">
        <v>4</v>
      </c>
      <c r="O16" s="4"/>
      <c r="P16" s="4"/>
      <c r="Q16" s="4"/>
      <c r="R16" s="15">
        <v>3</v>
      </c>
      <c r="S16" s="7">
        <f t="shared" si="4"/>
        <v>7</v>
      </c>
    </row>
    <row r="17" spans="1:19" ht="13.5">
      <c r="A17" s="257"/>
      <c r="B17" s="2">
        <v>5</v>
      </c>
      <c r="C17" s="10" t="s">
        <v>117</v>
      </c>
      <c r="D17" s="5">
        <v>3</v>
      </c>
      <c r="E17" s="7">
        <f t="shared" si="1"/>
        <v>3</v>
      </c>
      <c r="F17" s="7">
        <f t="shared" si="2"/>
        <v>0</v>
      </c>
      <c r="G17" s="13"/>
      <c r="H17" s="4"/>
      <c r="I17" s="4"/>
      <c r="J17" s="15"/>
      <c r="K17" s="7">
        <f t="shared" si="3"/>
        <v>0</v>
      </c>
      <c r="L17" s="17"/>
      <c r="M17" s="4"/>
      <c r="N17" s="4"/>
      <c r="O17" s="4"/>
      <c r="P17" s="4"/>
      <c r="Q17" s="4"/>
      <c r="R17" s="15"/>
      <c r="S17" s="7">
        <f t="shared" si="4"/>
        <v>0</v>
      </c>
    </row>
    <row r="18" spans="1:19" ht="13.5">
      <c r="A18" s="257"/>
      <c r="B18" s="2">
        <v>6</v>
      </c>
      <c r="C18" s="10" t="s">
        <v>118</v>
      </c>
      <c r="D18" s="5">
        <v>9</v>
      </c>
      <c r="E18" s="7">
        <f t="shared" si="1"/>
        <v>3</v>
      </c>
      <c r="F18" s="7">
        <f t="shared" si="2"/>
        <v>6</v>
      </c>
      <c r="G18" s="13">
        <v>1</v>
      </c>
      <c r="H18" s="4"/>
      <c r="I18" s="4"/>
      <c r="J18" s="15"/>
      <c r="K18" s="7">
        <f t="shared" si="3"/>
        <v>1</v>
      </c>
      <c r="L18" s="17"/>
      <c r="M18" s="4">
        <v>1</v>
      </c>
      <c r="N18" s="4">
        <v>2</v>
      </c>
      <c r="O18" s="4">
        <v>1</v>
      </c>
      <c r="P18" s="4"/>
      <c r="Q18" s="4"/>
      <c r="R18" s="15">
        <v>1</v>
      </c>
      <c r="S18" s="7">
        <f t="shared" si="4"/>
        <v>5</v>
      </c>
    </row>
    <row r="19" spans="1:19" ht="13.5">
      <c r="A19" s="257"/>
      <c r="B19" s="2">
        <v>7</v>
      </c>
      <c r="C19" s="10" t="s">
        <v>119</v>
      </c>
      <c r="D19" s="5">
        <v>20</v>
      </c>
      <c r="E19" s="7">
        <f t="shared" si="1"/>
        <v>10</v>
      </c>
      <c r="F19" s="7">
        <f t="shared" si="2"/>
        <v>10</v>
      </c>
      <c r="G19" s="13">
        <v>1</v>
      </c>
      <c r="H19" s="4">
        <v>4</v>
      </c>
      <c r="I19" s="4">
        <v>1</v>
      </c>
      <c r="J19" s="15" t="s">
        <v>209</v>
      </c>
      <c r="K19" s="7">
        <f t="shared" si="3"/>
        <v>6</v>
      </c>
      <c r="L19" s="17"/>
      <c r="M19" s="4"/>
      <c r="N19" s="4">
        <v>3</v>
      </c>
      <c r="O19" s="4"/>
      <c r="P19" s="4">
        <v>1</v>
      </c>
      <c r="Q19" s="4"/>
      <c r="R19" s="15"/>
      <c r="S19" s="7">
        <f t="shared" si="4"/>
        <v>4</v>
      </c>
    </row>
    <row r="20" spans="1:19" ht="13.5">
      <c r="A20" s="257"/>
      <c r="B20" s="2">
        <v>8</v>
      </c>
      <c r="C20" s="10" t="s">
        <v>120</v>
      </c>
      <c r="D20" s="5">
        <v>9</v>
      </c>
      <c r="E20" s="7">
        <f t="shared" si="1"/>
        <v>3</v>
      </c>
      <c r="F20" s="7">
        <f t="shared" si="2"/>
        <v>6</v>
      </c>
      <c r="G20" s="13">
        <v>3</v>
      </c>
      <c r="H20" s="4"/>
      <c r="I20" s="4">
        <v>1</v>
      </c>
      <c r="J20" s="15" t="s">
        <v>209</v>
      </c>
      <c r="K20" s="7">
        <f t="shared" si="3"/>
        <v>4</v>
      </c>
      <c r="L20" s="17"/>
      <c r="M20" s="4"/>
      <c r="N20" s="4">
        <v>1</v>
      </c>
      <c r="O20" s="4"/>
      <c r="P20" s="4"/>
      <c r="Q20" s="4"/>
      <c r="R20" s="15">
        <v>1</v>
      </c>
      <c r="S20" s="7">
        <f t="shared" si="4"/>
        <v>2</v>
      </c>
    </row>
    <row r="21" spans="1:19" ht="15" customHeight="1">
      <c r="A21" s="257"/>
      <c r="B21" s="2">
        <v>9</v>
      </c>
      <c r="C21" s="10" t="s">
        <v>121</v>
      </c>
      <c r="D21" s="7">
        <v>23</v>
      </c>
      <c r="E21" s="7">
        <f t="shared" si="1"/>
        <v>15</v>
      </c>
      <c r="F21" s="7">
        <f t="shared" si="2"/>
        <v>8</v>
      </c>
      <c r="G21" s="13"/>
      <c r="H21" s="4"/>
      <c r="I21" s="4">
        <v>1</v>
      </c>
      <c r="J21" s="15" t="s">
        <v>209</v>
      </c>
      <c r="K21" s="7">
        <f t="shared" si="3"/>
        <v>1</v>
      </c>
      <c r="L21" s="17"/>
      <c r="M21" s="4"/>
      <c r="N21" s="4">
        <v>3</v>
      </c>
      <c r="O21" s="4"/>
      <c r="P21" s="4">
        <v>1</v>
      </c>
      <c r="Q21" s="4"/>
      <c r="R21" s="15">
        <v>3</v>
      </c>
      <c r="S21" s="7">
        <f t="shared" si="4"/>
        <v>7</v>
      </c>
    </row>
    <row r="22" spans="1:19" ht="13.5">
      <c r="A22" s="258"/>
      <c r="B22" s="261" t="s">
        <v>95</v>
      </c>
      <c r="C22" s="263"/>
      <c r="D22" s="49">
        <f aca="true" t="shared" si="5" ref="D22:K22">SUM(D13:D21)</f>
        <v>167</v>
      </c>
      <c r="E22" s="49">
        <f>SUM(E13:E21)</f>
        <v>70</v>
      </c>
      <c r="F22" s="49">
        <f t="shared" si="5"/>
        <v>97</v>
      </c>
      <c r="G22" s="52">
        <f t="shared" si="5"/>
        <v>7</v>
      </c>
      <c r="H22" s="51">
        <f t="shared" si="5"/>
        <v>6</v>
      </c>
      <c r="I22" s="51">
        <f t="shared" si="5"/>
        <v>5</v>
      </c>
      <c r="J22" s="53">
        <f t="shared" si="5"/>
        <v>3</v>
      </c>
      <c r="K22" s="49">
        <f t="shared" si="5"/>
        <v>21</v>
      </c>
      <c r="L22" s="52">
        <f>SUM(L13:L21)</f>
        <v>0</v>
      </c>
      <c r="M22" s="51">
        <f aca="true" t="shared" si="6" ref="M22:S22">SUM(M13:M21)</f>
        <v>4</v>
      </c>
      <c r="N22" s="51">
        <f t="shared" si="6"/>
        <v>40</v>
      </c>
      <c r="O22" s="51">
        <f t="shared" si="6"/>
        <v>2</v>
      </c>
      <c r="P22" s="51">
        <f t="shared" si="6"/>
        <v>3</v>
      </c>
      <c r="Q22" s="51">
        <f t="shared" si="6"/>
        <v>0</v>
      </c>
      <c r="R22" s="53">
        <f t="shared" si="6"/>
        <v>27</v>
      </c>
      <c r="S22" s="119">
        <f t="shared" si="6"/>
        <v>76</v>
      </c>
    </row>
    <row r="23" spans="1:19" ht="13.5">
      <c r="A23" s="36"/>
      <c r="B23" s="20"/>
      <c r="C23" s="2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13.5">
      <c r="A24" s="36"/>
      <c r="B24" s="20"/>
      <c r="C24" s="2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22.5" customHeight="1">
      <c r="A25" s="275" t="s">
        <v>137</v>
      </c>
      <c r="B25" s="259" t="s">
        <v>143</v>
      </c>
      <c r="C25" s="216"/>
      <c r="D25" s="267" t="s">
        <v>134</v>
      </c>
      <c r="E25" s="268" t="s">
        <v>133</v>
      </c>
      <c r="F25" s="268" t="s">
        <v>96</v>
      </c>
      <c r="G25" s="274" t="s">
        <v>98</v>
      </c>
      <c r="H25" s="265"/>
      <c r="I25" s="265"/>
      <c r="J25" s="265"/>
      <c r="K25" s="266"/>
      <c r="L25" s="269" t="s">
        <v>102</v>
      </c>
      <c r="M25" s="270"/>
      <c r="N25" s="270"/>
      <c r="O25" s="270"/>
      <c r="P25" s="270"/>
      <c r="Q25" s="270"/>
      <c r="R25" s="270"/>
      <c r="S25" s="271"/>
    </row>
    <row r="26" spans="1:19" ht="54.75" customHeight="1">
      <c r="A26" s="257"/>
      <c r="B26" s="260"/>
      <c r="C26" s="216"/>
      <c r="D26" s="218"/>
      <c r="E26" s="220"/>
      <c r="F26" s="220"/>
      <c r="G26" s="72" t="s">
        <v>90</v>
      </c>
      <c r="H26" s="46" t="s">
        <v>91</v>
      </c>
      <c r="I26" s="48" t="s">
        <v>135</v>
      </c>
      <c r="J26" s="73" t="s">
        <v>89</v>
      </c>
      <c r="K26" s="44" t="s">
        <v>97</v>
      </c>
      <c r="L26" s="72" t="s">
        <v>101</v>
      </c>
      <c r="M26" s="155" t="s">
        <v>100</v>
      </c>
      <c r="N26" s="46" t="s">
        <v>99</v>
      </c>
      <c r="O26" s="25" t="s">
        <v>94</v>
      </c>
      <c r="P26" s="25" t="s">
        <v>92</v>
      </c>
      <c r="Q26" s="25" t="s">
        <v>93</v>
      </c>
      <c r="R26" s="47" t="s">
        <v>89</v>
      </c>
      <c r="S26" s="43" t="s">
        <v>97</v>
      </c>
    </row>
    <row r="27" spans="1:19" ht="13.5" customHeight="1">
      <c r="A27" s="257"/>
      <c r="B27" s="1">
        <v>1</v>
      </c>
      <c r="C27" s="63" t="s">
        <v>122</v>
      </c>
      <c r="D27" s="21">
        <v>35</v>
      </c>
      <c r="E27" s="7">
        <f aca="true" t="shared" si="7" ref="E27:E34">D27-F27</f>
        <v>20</v>
      </c>
      <c r="F27" s="7">
        <f aca="true" t="shared" si="8" ref="F27:F34">K27+S27</f>
        <v>15</v>
      </c>
      <c r="G27" s="13">
        <v>2</v>
      </c>
      <c r="H27" s="4"/>
      <c r="I27" s="4"/>
      <c r="J27" s="15"/>
      <c r="K27" s="7">
        <f aca="true" t="shared" si="9" ref="K27:K34">SUM(G27:J27)</f>
        <v>2</v>
      </c>
      <c r="L27" s="17"/>
      <c r="M27" s="4">
        <v>2</v>
      </c>
      <c r="N27" s="4">
        <v>8</v>
      </c>
      <c r="O27" s="4"/>
      <c r="P27" s="4"/>
      <c r="Q27" s="4">
        <v>1</v>
      </c>
      <c r="R27" s="15">
        <v>2</v>
      </c>
      <c r="S27" s="7">
        <f aca="true" t="shared" si="10" ref="S27:S34">SUM(L27:R27)</f>
        <v>13</v>
      </c>
    </row>
    <row r="28" spans="1:19" ht="13.5">
      <c r="A28" s="257"/>
      <c r="B28" s="2">
        <v>2</v>
      </c>
      <c r="C28" s="64" t="s">
        <v>123</v>
      </c>
      <c r="D28" s="5">
        <v>6</v>
      </c>
      <c r="E28" s="7">
        <f t="shared" si="7"/>
        <v>4</v>
      </c>
      <c r="F28" s="7">
        <f t="shared" si="8"/>
        <v>2</v>
      </c>
      <c r="G28" s="13"/>
      <c r="H28" s="4"/>
      <c r="I28" s="4"/>
      <c r="J28" s="15"/>
      <c r="K28" s="7">
        <f t="shared" si="9"/>
        <v>0</v>
      </c>
      <c r="L28" s="17"/>
      <c r="M28" s="4"/>
      <c r="N28" s="4">
        <v>1</v>
      </c>
      <c r="O28" s="4"/>
      <c r="P28" s="4"/>
      <c r="Q28" s="4"/>
      <c r="R28" s="15">
        <v>1</v>
      </c>
      <c r="S28" s="7">
        <f t="shared" si="10"/>
        <v>2</v>
      </c>
    </row>
    <row r="29" spans="1:19" ht="13.5">
      <c r="A29" s="257"/>
      <c r="B29" s="2">
        <v>3</v>
      </c>
      <c r="C29" s="64" t="s">
        <v>124</v>
      </c>
      <c r="D29" s="5">
        <v>1</v>
      </c>
      <c r="E29" s="7">
        <f t="shared" si="7"/>
        <v>1</v>
      </c>
      <c r="F29" s="7">
        <f t="shared" si="8"/>
        <v>0</v>
      </c>
      <c r="G29" s="13"/>
      <c r="H29" s="4"/>
      <c r="I29" s="4"/>
      <c r="J29" s="15"/>
      <c r="K29" s="7">
        <f t="shared" si="9"/>
        <v>0</v>
      </c>
      <c r="L29" s="17"/>
      <c r="M29" s="4"/>
      <c r="N29" s="4"/>
      <c r="O29" s="4"/>
      <c r="P29" s="4"/>
      <c r="Q29" s="4"/>
      <c r="R29" s="15"/>
      <c r="S29" s="7">
        <f t="shared" si="10"/>
        <v>0</v>
      </c>
    </row>
    <row r="30" spans="1:19" ht="13.5">
      <c r="A30" s="257"/>
      <c r="B30" s="2">
        <v>4</v>
      </c>
      <c r="C30" s="64" t="s">
        <v>125</v>
      </c>
      <c r="D30" s="5">
        <v>22</v>
      </c>
      <c r="E30" s="7">
        <f t="shared" si="7"/>
        <v>13</v>
      </c>
      <c r="F30" s="7">
        <f t="shared" si="8"/>
        <v>9</v>
      </c>
      <c r="G30" s="13"/>
      <c r="H30" s="4"/>
      <c r="I30" s="4"/>
      <c r="J30" s="15"/>
      <c r="K30" s="7">
        <f t="shared" si="9"/>
        <v>0</v>
      </c>
      <c r="L30" s="17"/>
      <c r="M30" s="4"/>
      <c r="N30" s="4">
        <v>6</v>
      </c>
      <c r="O30" s="4"/>
      <c r="P30" s="4">
        <v>1</v>
      </c>
      <c r="Q30" s="4"/>
      <c r="R30" s="15">
        <v>2</v>
      </c>
      <c r="S30" s="7">
        <f t="shared" si="10"/>
        <v>9</v>
      </c>
    </row>
    <row r="31" spans="1:19" ht="13.5">
      <c r="A31" s="257"/>
      <c r="B31" s="2">
        <v>5</v>
      </c>
      <c r="C31" s="64" t="s">
        <v>126</v>
      </c>
      <c r="D31" s="5">
        <v>16</v>
      </c>
      <c r="E31" s="7">
        <f t="shared" si="7"/>
        <v>9</v>
      </c>
      <c r="F31" s="7">
        <f t="shared" si="8"/>
        <v>7</v>
      </c>
      <c r="G31" s="13">
        <v>2</v>
      </c>
      <c r="H31" s="4"/>
      <c r="I31" s="4"/>
      <c r="J31" s="15">
        <v>1</v>
      </c>
      <c r="K31" s="7">
        <f t="shared" si="9"/>
        <v>3</v>
      </c>
      <c r="L31" s="17"/>
      <c r="M31" s="4"/>
      <c r="N31" s="4">
        <v>1</v>
      </c>
      <c r="O31" s="4"/>
      <c r="P31" s="4">
        <v>1</v>
      </c>
      <c r="Q31" s="4"/>
      <c r="R31" s="15">
        <v>2</v>
      </c>
      <c r="S31" s="7">
        <f t="shared" si="10"/>
        <v>4</v>
      </c>
    </row>
    <row r="32" spans="1:19" ht="13.5">
      <c r="A32" s="257"/>
      <c r="B32" s="2">
        <v>6</v>
      </c>
      <c r="C32" s="64" t="s">
        <v>127</v>
      </c>
      <c r="D32" s="5">
        <v>0</v>
      </c>
      <c r="E32" s="7">
        <f t="shared" si="7"/>
        <v>0</v>
      </c>
      <c r="F32" s="7">
        <f t="shared" si="8"/>
        <v>0</v>
      </c>
      <c r="G32" s="13"/>
      <c r="H32" s="4"/>
      <c r="I32" s="4"/>
      <c r="J32" s="15"/>
      <c r="K32" s="7">
        <f t="shared" si="9"/>
        <v>0</v>
      </c>
      <c r="L32" s="17"/>
      <c r="M32" s="4"/>
      <c r="N32" s="4"/>
      <c r="O32" s="4"/>
      <c r="P32" s="4"/>
      <c r="Q32" s="4"/>
      <c r="R32" s="15"/>
      <c r="S32" s="7">
        <f t="shared" si="10"/>
        <v>0</v>
      </c>
    </row>
    <row r="33" spans="1:19" ht="13.5">
      <c r="A33" s="257"/>
      <c r="B33" s="2">
        <v>7</v>
      </c>
      <c r="C33" s="64" t="s">
        <v>128</v>
      </c>
      <c r="D33" s="5">
        <v>3</v>
      </c>
      <c r="E33" s="7">
        <f t="shared" si="7"/>
        <v>2</v>
      </c>
      <c r="F33" s="7">
        <f t="shared" si="8"/>
        <v>1</v>
      </c>
      <c r="G33" s="13">
        <v>1</v>
      </c>
      <c r="H33" s="4"/>
      <c r="I33" s="4"/>
      <c r="J33" s="15"/>
      <c r="K33" s="7">
        <f t="shared" si="9"/>
        <v>1</v>
      </c>
      <c r="L33" s="17"/>
      <c r="M33" s="4"/>
      <c r="N33" s="4"/>
      <c r="O33" s="4"/>
      <c r="P33" s="4"/>
      <c r="Q33" s="4"/>
      <c r="R33" s="15"/>
      <c r="S33" s="7">
        <f t="shared" si="10"/>
        <v>0</v>
      </c>
    </row>
    <row r="34" spans="1:19" ht="13.5">
      <c r="A34" s="257"/>
      <c r="B34" s="3">
        <v>8</v>
      </c>
      <c r="C34" s="65" t="s">
        <v>129</v>
      </c>
      <c r="D34" s="6">
        <v>0</v>
      </c>
      <c r="E34" s="7">
        <f t="shared" si="7"/>
        <v>0</v>
      </c>
      <c r="F34" s="7">
        <f t="shared" si="8"/>
        <v>0</v>
      </c>
      <c r="G34" s="13"/>
      <c r="H34" s="4"/>
      <c r="I34" s="4"/>
      <c r="J34" s="15"/>
      <c r="K34" s="7">
        <f t="shared" si="9"/>
        <v>0</v>
      </c>
      <c r="L34" s="17"/>
      <c r="M34" s="4"/>
      <c r="N34" s="4"/>
      <c r="O34" s="4"/>
      <c r="P34" s="4"/>
      <c r="Q34" s="4"/>
      <c r="R34" s="15"/>
      <c r="S34" s="7">
        <f t="shared" si="10"/>
        <v>0</v>
      </c>
    </row>
    <row r="35" spans="1:19" ht="13.5">
      <c r="A35" s="258"/>
      <c r="B35" s="261" t="s">
        <v>95</v>
      </c>
      <c r="C35" s="263"/>
      <c r="D35" s="58">
        <f aca="true" t="shared" si="11" ref="D35:S35">SUM(D27:D34)</f>
        <v>83</v>
      </c>
      <c r="E35" s="58">
        <f>SUM(E27:E34)</f>
        <v>49</v>
      </c>
      <c r="F35" s="49">
        <f t="shared" si="11"/>
        <v>34</v>
      </c>
      <c r="G35" s="52">
        <f t="shared" si="11"/>
        <v>5</v>
      </c>
      <c r="H35" s="51">
        <f t="shared" si="11"/>
        <v>0</v>
      </c>
      <c r="I35" s="51">
        <f t="shared" si="11"/>
        <v>0</v>
      </c>
      <c r="J35" s="53">
        <f t="shared" si="11"/>
        <v>1</v>
      </c>
      <c r="K35" s="49">
        <f t="shared" si="11"/>
        <v>6</v>
      </c>
      <c r="L35" s="52">
        <f t="shared" si="11"/>
        <v>0</v>
      </c>
      <c r="M35" s="51">
        <f t="shared" si="11"/>
        <v>2</v>
      </c>
      <c r="N35" s="51">
        <f t="shared" si="11"/>
        <v>16</v>
      </c>
      <c r="O35" s="51">
        <f t="shared" si="11"/>
        <v>0</v>
      </c>
      <c r="P35" s="51">
        <f t="shared" si="11"/>
        <v>2</v>
      </c>
      <c r="Q35" s="51">
        <f t="shared" si="11"/>
        <v>1</v>
      </c>
      <c r="R35" s="53">
        <f t="shared" si="11"/>
        <v>7</v>
      </c>
      <c r="S35" s="49">
        <f t="shared" si="11"/>
        <v>28</v>
      </c>
    </row>
    <row r="36" spans="1:19" ht="13.5">
      <c r="A36" s="37"/>
      <c r="B36" s="20"/>
      <c r="C36" s="20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19" ht="13.5">
      <c r="A37" s="37"/>
      <c r="B37" s="20"/>
      <c r="C37" s="20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ht="13.5">
      <c r="A38" s="37"/>
      <c r="B38" s="20"/>
      <c r="C38" s="20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9" ht="13.5">
      <c r="A39" s="37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1:19" ht="13.5">
      <c r="A40" s="37"/>
      <c r="B40" s="20"/>
      <c r="C40" s="20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ht="13.5">
      <c r="A41" s="37"/>
      <c r="B41" s="20"/>
      <c r="C41" s="20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</sheetData>
  <sheetProtection/>
  <mergeCells count="25">
    <mergeCell ref="N2:R2"/>
    <mergeCell ref="D3:L4"/>
    <mergeCell ref="F6:F7"/>
    <mergeCell ref="G6:K6"/>
    <mergeCell ref="L6:S6"/>
    <mergeCell ref="B8:C8"/>
    <mergeCell ref="E11:E12"/>
    <mergeCell ref="E25:E26"/>
    <mergeCell ref="B6:C7"/>
    <mergeCell ref="D6:D7"/>
    <mergeCell ref="E6:E7"/>
    <mergeCell ref="L25:S25"/>
    <mergeCell ref="B35:C35"/>
    <mergeCell ref="A11:A22"/>
    <mergeCell ref="B11:C12"/>
    <mergeCell ref="D11:D12"/>
    <mergeCell ref="F11:F12"/>
    <mergeCell ref="G11:K11"/>
    <mergeCell ref="L11:S11"/>
    <mergeCell ref="B22:C22"/>
    <mergeCell ref="A25:A35"/>
    <mergeCell ref="B25:C26"/>
    <mergeCell ref="D25:D26"/>
    <mergeCell ref="F25:F26"/>
    <mergeCell ref="G25:K25"/>
  </mergeCells>
  <printOptions/>
  <pageMargins left="0.5118110236220472" right="0.5118110236220472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2015-02-04T07:19:32Z</dcterms:modified>
  <cp:category/>
  <cp:version/>
  <cp:contentType/>
  <cp:contentStatus/>
</cp:coreProperties>
</file>