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7070" windowHeight="11640"/>
  </bookViews>
  <sheets>
    <sheet name="市内全域" sheetId="26" r:id="rId1"/>
    <sheet name="市内公表数" sheetId="24" r:id="rId2"/>
    <sheet name="横須賀警察署管内" sheetId="27" r:id="rId3"/>
    <sheet name="田浦警察署管内" sheetId="28" r:id="rId4"/>
    <sheet name="浦賀警察署管内" sheetId="29" r:id="rId5"/>
  </sheets>
  <definedNames>
    <definedName name="_xlnm.Print_Area" localSheetId="2">横須賀警察署管内!$A$1:$S$93</definedName>
    <definedName name="_xlnm.Print_Area" localSheetId="0">市内全域!$A$1:$S$15</definedName>
  </definedNames>
  <calcPr calcId="152511"/>
</workbook>
</file>

<file path=xl/calcChain.xml><?xml version="1.0" encoding="utf-8"?>
<calcChain xmlns="http://schemas.openxmlformats.org/spreadsheetml/2006/main">
  <c r="S65" i="29" l="1"/>
  <c r="E27" i="28" l="1"/>
  <c r="S30" i="28" l="1"/>
  <c r="F30" i="28" s="1"/>
  <c r="E30" i="28" s="1"/>
  <c r="K30" i="28"/>
  <c r="O11" i="26" l="1"/>
  <c r="L10" i="26"/>
  <c r="R66" i="29"/>
  <c r="Q66" i="29"/>
  <c r="P66" i="29"/>
  <c r="O66" i="29"/>
  <c r="N66" i="29"/>
  <c r="M66" i="29"/>
  <c r="L66" i="29"/>
  <c r="J66" i="29"/>
  <c r="I66" i="29"/>
  <c r="H66" i="29"/>
  <c r="G66" i="29"/>
  <c r="D66" i="29"/>
  <c r="K65" i="29"/>
  <c r="F65" i="29"/>
  <c r="E65" i="29"/>
  <c r="S64" i="29"/>
  <c r="K64" i="29"/>
  <c r="F64" i="29"/>
  <c r="E64" i="29"/>
  <c r="S63" i="29"/>
  <c r="K63" i="29"/>
  <c r="F63" i="29"/>
  <c r="E63" i="29"/>
  <c r="S62" i="29"/>
  <c r="K62" i="29"/>
  <c r="F62" i="29"/>
  <c r="E62" i="29"/>
  <c r="S61" i="29"/>
  <c r="K61" i="29"/>
  <c r="F61" i="29"/>
  <c r="E61" i="29"/>
  <c r="S60" i="29"/>
  <c r="K60" i="29"/>
  <c r="F60" i="29"/>
  <c r="E60" i="29"/>
  <c r="S59" i="29"/>
  <c r="S66" i="29" s="1"/>
  <c r="K59" i="29"/>
  <c r="K66" i="29" s="1"/>
  <c r="F59" i="29"/>
  <c r="F66" i="29" s="1"/>
  <c r="E59" i="29"/>
  <c r="E66" i="29" s="1"/>
  <c r="R54" i="29"/>
  <c r="Q54" i="29"/>
  <c r="P54" i="29"/>
  <c r="O54" i="29"/>
  <c r="N54" i="29"/>
  <c r="M54" i="29"/>
  <c r="L54" i="29"/>
  <c r="J54" i="29"/>
  <c r="I54" i="29"/>
  <c r="H54" i="29"/>
  <c r="G54" i="29"/>
  <c r="D54" i="29"/>
  <c r="S53" i="29"/>
  <c r="K53" i="29"/>
  <c r="F53" i="29"/>
  <c r="E53" i="29"/>
  <c r="S52" i="29"/>
  <c r="K52" i="29"/>
  <c r="F52" i="29"/>
  <c r="E52" i="29"/>
  <c r="S51" i="29"/>
  <c r="K51" i="29"/>
  <c r="F51" i="29"/>
  <c r="E51" i="29"/>
  <c r="S50" i="29"/>
  <c r="K50" i="29"/>
  <c r="F50" i="29"/>
  <c r="E50" i="29"/>
  <c r="S49" i="29"/>
  <c r="K49" i="29"/>
  <c r="F49" i="29"/>
  <c r="E49" i="29"/>
  <c r="S48" i="29"/>
  <c r="S54" i="29" s="1"/>
  <c r="K48" i="29"/>
  <c r="K54" i="29" s="1"/>
  <c r="F48" i="29"/>
  <c r="F54" i="29" s="1"/>
  <c r="E48" i="29"/>
  <c r="E54" i="29" s="1"/>
  <c r="R43" i="29"/>
  <c r="Q43" i="29"/>
  <c r="P43" i="29"/>
  <c r="O43" i="29"/>
  <c r="N43" i="29"/>
  <c r="M43" i="29"/>
  <c r="L43" i="29"/>
  <c r="J43" i="29"/>
  <c r="I43" i="29"/>
  <c r="H43" i="29"/>
  <c r="G43" i="29"/>
  <c r="D43" i="29"/>
  <c r="S42" i="29"/>
  <c r="K42" i="29"/>
  <c r="F42" i="29"/>
  <c r="E42" i="29"/>
  <c r="S41" i="29"/>
  <c r="K41" i="29"/>
  <c r="F41" i="29"/>
  <c r="E41" i="29"/>
  <c r="S40" i="29"/>
  <c r="K40" i="29"/>
  <c r="F40" i="29"/>
  <c r="E40" i="29"/>
  <c r="S39" i="29"/>
  <c r="K39" i="29"/>
  <c r="F39" i="29"/>
  <c r="E39" i="29"/>
  <c r="S38" i="29"/>
  <c r="K38" i="29"/>
  <c r="F38" i="29"/>
  <c r="E38" i="29"/>
  <c r="S37" i="29"/>
  <c r="K37" i="29"/>
  <c r="F37" i="29"/>
  <c r="E37" i="29"/>
  <c r="S36" i="29"/>
  <c r="K36" i="29"/>
  <c r="F36" i="29"/>
  <c r="E36" i="29"/>
  <c r="S35" i="29"/>
  <c r="K35" i="29"/>
  <c r="F35" i="29"/>
  <c r="E35" i="29"/>
  <c r="S34" i="29"/>
  <c r="K34" i="29"/>
  <c r="F34" i="29"/>
  <c r="E34" i="29"/>
  <c r="S33" i="29"/>
  <c r="K33" i="29"/>
  <c r="F33" i="29"/>
  <c r="E33" i="29"/>
  <c r="S32" i="29"/>
  <c r="K32" i="29"/>
  <c r="F32" i="29"/>
  <c r="E32" i="29"/>
  <c r="S31" i="29"/>
  <c r="K31" i="29"/>
  <c r="F31" i="29"/>
  <c r="E31" i="29"/>
  <c r="S30" i="29"/>
  <c r="S43" i="29" s="1"/>
  <c r="K30" i="29"/>
  <c r="K43" i="29" s="1"/>
  <c r="F30" i="29"/>
  <c r="F43" i="29" s="1"/>
  <c r="E30" i="29"/>
  <c r="E43" i="29" s="1"/>
  <c r="R25" i="29"/>
  <c r="Q25" i="29"/>
  <c r="P25" i="29"/>
  <c r="O25" i="29"/>
  <c r="N25" i="29"/>
  <c r="M25" i="29"/>
  <c r="L25" i="29"/>
  <c r="J25" i="29"/>
  <c r="I25" i="29"/>
  <c r="H25" i="29"/>
  <c r="G25" i="29"/>
  <c r="D25" i="29"/>
  <c r="S24" i="29"/>
  <c r="K24" i="29"/>
  <c r="F24" i="29"/>
  <c r="E24" i="29"/>
  <c r="S23" i="29"/>
  <c r="K23" i="29"/>
  <c r="F23" i="29"/>
  <c r="E23" i="29"/>
  <c r="S22" i="29"/>
  <c r="K22" i="29"/>
  <c r="F22" i="29"/>
  <c r="E22" i="29"/>
  <c r="S21" i="29"/>
  <c r="K21" i="29"/>
  <c r="F21" i="29"/>
  <c r="E21" i="29"/>
  <c r="S20" i="29"/>
  <c r="K20" i="29"/>
  <c r="F20" i="29"/>
  <c r="E20" i="29"/>
  <c r="S19" i="29"/>
  <c r="K19" i="29"/>
  <c r="F19" i="29"/>
  <c r="E19" i="29"/>
  <c r="S18" i="29"/>
  <c r="K18" i="29"/>
  <c r="F18" i="29"/>
  <c r="E18" i="29"/>
  <c r="S17" i="29"/>
  <c r="K17" i="29"/>
  <c r="F17" i="29"/>
  <c r="E17" i="29"/>
  <c r="S16" i="29"/>
  <c r="K16" i="29"/>
  <c r="F16" i="29"/>
  <c r="E16" i="29"/>
  <c r="S15" i="29"/>
  <c r="K15" i="29"/>
  <c r="F15" i="29"/>
  <c r="E15" i="29"/>
  <c r="S14" i="29"/>
  <c r="S25" i="29" s="1"/>
  <c r="K14" i="29"/>
  <c r="K25" i="29" s="1"/>
  <c r="F14" i="29"/>
  <c r="R8" i="29"/>
  <c r="R11" i="26" s="1"/>
  <c r="Q8" i="29"/>
  <c r="Q11" i="26" s="1"/>
  <c r="P8" i="29"/>
  <c r="P11" i="26" s="1"/>
  <c r="O8" i="29"/>
  <c r="N8" i="29"/>
  <c r="N11" i="26" s="1"/>
  <c r="M8" i="29"/>
  <c r="M11" i="26" s="1"/>
  <c r="L8" i="29"/>
  <c r="S8" i="29" s="1"/>
  <c r="J8" i="29"/>
  <c r="J11" i="26" s="1"/>
  <c r="I8" i="29"/>
  <c r="I11" i="26" s="1"/>
  <c r="H8" i="29"/>
  <c r="H11" i="26" s="1"/>
  <c r="G8" i="29"/>
  <c r="K8" i="29" s="1"/>
  <c r="F8" i="29" s="1"/>
  <c r="D8" i="29"/>
  <c r="E8" i="29" s="1"/>
  <c r="D11" i="26" s="1"/>
  <c r="R35" i="28"/>
  <c r="Q35" i="28"/>
  <c r="P35" i="28"/>
  <c r="O35" i="28"/>
  <c r="N35" i="28"/>
  <c r="M35" i="28"/>
  <c r="L35" i="28"/>
  <c r="J35" i="28"/>
  <c r="I35" i="28"/>
  <c r="H35" i="28"/>
  <c r="G35" i="28"/>
  <c r="D35" i="28"/>
  <c r="S34" i="28"/>
  <c r="K34" i="28"/>
  <c r="F34" i="28"/>
  <c r="E34" i="28"/>
  <c r="S33" i="28"/>
  <c r="K33" i="28"/>
  <c r="F33" i="28"/>
  <c r="E33" i="28"/>
  <c r="S32" i="28"/>
  <c r="K32" i="28"/>
  <c r="F32" i="28"/>
  <c r="E32" i="28"/>
  <c r="S31" i="28"/>
  <c r="K31" i="28"/>
  <c r="F31" i="28"/>
  <c r="E31" i="28"/>
  <c r="S29" i="28"/>
  <c r="K29" i="28"/>
  <c r="F29" i="28"/>
  <c r="E29" i="28"/>
  <c r="S28" i="28"/>
  <c r="K28" i="28"/>
  <c r="F28" i="28"/>
  <c r="E28" i="28"/>
  <c r="S27" i="28"/>
  <c r="S35" i="28" s="1"/>
  <c r="K27" i="28"/>
  <c r="K35" i="28" s="1"/>
  <c r="F27" i="28"/>
  <c r="F35" i="28" s="1"/>
  <c r="E35" i="28"/>
  <c r="R22" i="28"/>
  <c r="Q22" i="28"/>
  <c r="P22" i="28"/>
  <c r="O22" i="28"/>
  <c r="N22" i="28"/>
  <c r="M22" i="28"/>
  <c r="L22" i="28"/>
  <c r="J22" i="28"/>
  <c r="I22" i="28"/>
  <c r="H22" i="28"/>
  <c r="G22" i="28"/>
  <c r="D22" i="28"/>
  <c r="S21" i="28"/>
  <c r="K21" i="28"/>
  <c r="F21" i="28"/>
  <c r="E21" i="28"/>
  <c r="S20" i="28"/>
  <c r="K20" i="28"/>
  <c r="F20" i="28"/>
  <c r="E20" i="28"/>
  <c r="S19" i="28"/>
  <c r="K19" i="28"/>
  <c r="F19" i="28"/>
  <c r="E19" i="28"/>
  <c r="S18" i="28"/>
  <c r="K18" i="28"/>
  <c r="F18" i="28"/>
  <c r="E18" i="28"/>
  <c r="S17" i="28"/>
  <c r="K17" i="28"/>
  <c r="F17" i="28"/>
  <c r="E17" i="28"/>
  <c r="S16" i="28"/>
  <c r="K16" i="28"/>
  <c r="F16" i="28"/>
  <c r="E16" i="28"/>
  <c r="S15" i="28"/>
  <c r="K15" i="28"/>
  <c r="F15" i="28"/>
  <c r="E15" i="28"/>
  <c r="S14" i="28"/>
  <c r="K14" i="28"/>
  <c r="F14" i="28"/>
  <c r="E14" i="28"/>
  <c r="S13" i="28"/>
  <c r="S22" i="28" s="1"/>
  <c r="S8" i="28" s="1"/>
  <c r="K13" i="28"/>
  <c r="K22" i="28" s="1"/>
  <c r="F13" i="28"/>
  <c r="F22" i="28" s="1"/>
  <c r="E13" i="28"/>
  <c r="E22" i="28" s="1"/>
  <c r="R8" i="28"/>
  <c r="R10" i="26" s="1"/>
  <c r="Q8" i="28"/>
  <c r="Q10" i="26" s="1"/>
  <c r="P8" i="28"/>
  <c r="P10" i="26" s="1"/>
  <c r="O8" i="28"/>
  <c r="O10" i="26" s="1"/>
  <c r="N8" i="28"/>
  <c r="N10" i="26" s="1"/>
  <c r="M8" i="28"/>
  <c r="M10" i="26" s="1"/>
  <c r="L8" i="28"/>
  <c r="J8" i="28"/>
  <c r="J10" i="26" s="1"/>
  <c r="I8" i="28"/>
  <c r="I10" i="26" s="1"/>
  <c r="H8" i="28"/>
  <c r="H10" i="26" s="1"/>
  <c r="G8" i="28"/>
  <c r="K8" i="28" s="1"/>
  <c r="F8" i="28" s="1"/>
  <c r="D8" i="28"/>
  <c r="E8" i="28" s="1"/>
  <c r="D10" i="26" s="1"/>
  <c r="R93" i="27"/>
  <c r="Q93" i="27"/>
  <c r="P93" i="27"/>
  <c r="O93" i="27"/>
  <c r="N93" i="27"/>
  <c r="M93" i="27"/>
  <c r="L93" i="27"/>
  <c r="J93" i="27"/>
  <c r="I93" i="27"/>
  <c r="H93" i="27"/>
  <c r="G93" i="27"/>
  <c r="D93" i="27"/>
  <c r="S92" i="27"/>
  <c r="K92" i="27"/>
  <c r="F92" i="27"/>
  <c r="E92" i="27"/>
  <c r="S91" i="27"/>
  <c r="K91" i="27"/>
  <c r="F91" i="27"/>
  <c r="E91" i="27"/>
  <c r="S90" i="27"/>
  <c r="K90" i="27"/>
  <c r="F90" i="27"/>
  <c r="E90" i="27"/>
  <c r="S89" i="27"/>
  <c r="K89" i="27"/>
  <c r="F89" i="27"/>
  <c r="E89" i="27"/>
  <c r="S88" i="27"/>
  <c r="K88" i="27"/>
  <c r="F88" i="27"/>
  <c r="E88" i="27"/>
  <c r="S87" i="27"/>
  <c r="K87" i="27"/>
  <c r="F87" i="27"/>
  <c r="E87" i="27"/>
  <c r="S86" i="27"/>
  <c r="K86" i="27"/>
  <c r="F86" i="27"/>
  <c r="E86" i="27"/>
  <c r="S85" i="27"/>
  <c r="K85" i="27"/>
  <c r="F85" i="27"/>
  <c r="E85" i="27"/>
  <c r="S84" i="27"/>
  <c r="K84" i="27"/>
  <c r="F84" i="27"/>
  <c r="E84" i="27"/>
  <c r="S83" i="27"/>
  <c r="K83" i="27"/>
  <c r="F83" i="27"/>
  <c r="E83" i="27"/>
  <c r="S82" i="27"/>
  <c r="K82" i="27"/>
  <c r="F82" i="27"/>
  <c r="E82" i="27"/>
  <c r="S81" i="27"/>
  <c r="K81" i="27"/>
  <c r="F81" i="27"/>
  <c r="E81" i="27"/>
  <c r="S80" i="27"/>
  <c r="K80" i="27"/>
  <c r="F80" i="27"/>
  <c r="E80" i="27"/>
  <c r="S79" i="27"/>
  <c r="K79" i="27"/>
  <c r="F79" i="27"/>
  <c r="E79" i="27"/>
  <c r="S78" i="27"/>
  <c r="S93" i="27" s="1"/>
  <c r="K78" i="27"/>
  <c r="K93" i="27" s="1"/>
  <c r="F78" i="27"/>
  <c r="F93" i="27" s="1"/>
  <c r="E78" i="27"/>
  <c r="E93" i="27" s="1"/>
  <c r="R73" i="27"/>
  <c r="Q73" i="27"/>
  <c r="P73" i="27"/>
  <c r="O73" i="27"/>
  <c r="N73" i="27"/>
  <c r="M73" i="27"/>
  <c r="L73" i="27"/>
  <c r="J73" i="27"/>
  <c r="I73" i="27"/>
  <c r="H73" i="27"/>
  <c r="G73" i="27"/>
  <c r="D73" i="27"/>
  <c r="S72" i="27"/>
  <c r="K72" i="27"/>
  <c r="F72" i="27"/>
  <c r="E72" i="27"/>
  <c r="S71" i="27"/>
  <c r="K71" i="27"/>
  <c r="F71" i="27"/>
  <c r="E71" i="27"/>
  <c r="S70" i="27"/>
  <c r="K70" i="27"/>
  <c r="F70" i="27"/>
  <c r="E70" i="27"/>
  <c r="S69" i="27"/>
  <c r="K69" i="27"/>
  <c r="F69" i="27"/>
  <c r="E69" i="27"/>
  <c r="S68" i="27"/>
  <c r="K68" i="27"/>
  <c r="F68" i="27"/>
  <c r="E68" i="27"/>
  <c r="K67" i="27"/>
  <c r="F67" i="27"/>
  <c r="E67" i="27"/>
  <c r="S66" i="27"/>
  <c r="K66" i="27"/>
  <c r="F66" i="27"/>
  <c r="E66" i="27"/>
  <c r="S65" i="27"/>
  <c r="K65" i="27"/>
  <c r="F65" i="27"/>
  <c r="E65" i="27"/>
  <c r="S64" i="27"/>
  <c r="K64" i="27"/>
  <c r="F64" i="27"/>
  <c r="E64" i="27"/>
  <c r="S63" i="27"/>
  <c r="S73" i="27" s="1"/>
  <c r="K63" i="27"/>
  <c r="K73" i="27" s="1"/>
  <c r="F63" i="27"/>
  <c r="F73" i="27" s="1"/>
  <c r="E63" i="27"/>
  <c r="E73" i="27" s="1"/>
  <c r="R58" i="27"/>
  <c r="Q58" i="27"/>
  <c r="P58" i="27"/>
  <c r="O58" i="27"/>
  <c r="N58" i="27"/>
  <c r="M58" i="27"/>
  <c r="L58" i="27"/>
  <c r="J58" i="27"/>
  <c r="I58" i="27"/>
  <c r="H58" i="27"/>
  <c r="G58" i="27"/>
  <c r="D58" i="27"/>
  <c r="S57" i="27"/>
  <c r="K57" i="27"/>
  <c r="F57" i="27"/>
  <c r="E57" i="27"/>
  <c r="S56" i="27"/>
  <c r="K56" i="27"/>
  <c r="F56" i="27"/>
  <c r="E56" i="27"/>
  <c r="S55" i="27"/>
  <c r="K55" i="27"/>
  <c r="F55" i="27"/>
  <c r="E55" i="27"/>
  <c r="S54" i="27"/>
  <c r="K54" i="27"/>
  <c r="F54" i="27"/>
  <c r="E54" i="27"/>
  <c r="S53" i="27"/>
  <c r="K53" i="27"/>
  <c r="F53" i="27"/>
  <c r="E53" i="27"/>
  <c r="S52" i="27"/>
  <c r="S58" i="27" s="1"/>
  <c r="K52" i="27"/>
  <c r="K58" i="27" s="1"/>
  <c r="F52" i="27"/>
  <c r="F58" i="27" s="1"/>
  <c r="E52" i="27"/>
  <c r="E58" i="27" s="1"/>
  <c r="R40" i="27"/>
  <c r="Q40" i="27"/>
  <c r="P40" i="27"/>
  <c r="O40" i="27"/>
  <c r="N40" i="27"/>
  <c r="M40" i="27"/>
  <c r="L40" i="27"/>
  <c r="J40" i="27"/>
  <c r="I40" i="27"/>
  <c r="H40" i="27"/>
  <c r="G40" i="27"/>
  <c r="D40" i="27"/>
  <c r="S39" i="27"/>
  <c r="K39" i="27"/>
  <c r="F39" i="27"/>
  <c r="E39" i="27"/>
  <c r="S38" i="27"/>
  <c r="K38" i="27"/>
  <c r="F38" i="27"/>
  <c r="E38" i="27"/>
  <c r="S37" i="27"/>
  <c r="K37" i="27"/>
  <c r="F37" i="27"/>
  <c r="E37" i="27"/>
  <c r="S36" i="27"/>
  <c r="K36" i="27"/>
  <c r="F36" i="27"/>
  <c r="E36" i="27"/>
  <c r="S35" i="27"/>
  <c r="K35" i="27"/>
  <c r="F35" i="27"/>
  <c r="E35" i="27"/>
  <c r="S34" i="27"/>
  <c r="K34" i="27"/>
  <c r="F34" i="27"/>
  <c r="E34" i="27"/>
  <c r="S33" i="27"/>
  <c r="K33" i="27"/>
  <c r="F33" i="27"/>
  <c r="E33" i="27"/>
  <c r="S32" i="27"/>
  <c r="K32" i="27"/>
  <c r="F32" i="27"/>
  <c r="E32" i="27"/>
  <c r="S31" i="27"/>
  <c r="K31" i="27"/>
  <c r="F31" i="27"/>
  <c r="E31" i="27"/>
  <c r="S30" i="27"/>
  <c r="K30" i="27"/>
  <c r="F30" i="27"/>
  <c r="E30" i="27"/>
  <c r="S29" i="27"/>
  <c r="K29" i="27"/>
  <c r="F29" i="27"/>
  <c r="E29" i="27"/>
  <c r="S28" i="27"/>
  <c r="K28" i="27"/>
  <c r="F28" i="27"/>
  <c r="E28" i="27"/>
  <c r="S27" i="27"/>
  <c r="K27" i="27"/>
  <c r="F27" i="27"/>
  <c r="E27" i="27"/>
  <c r="S26" i="27"/>
  <c r="K26" i="27"/>
  <c r="F26" i="27"/>
  <c r="E26" i="27"/>
  <c r="S25" i="27"/>
  <c r="K25" i="27"/>
  <c r="F25" i="27"/>
  <c r="E25" i="27"/>
  <c r="S24" i="27"/>
  <c r="K24" i="27"/>
  <c r="F24" i="27"/>
  <c r="E24" i="27"/>
  <c r="S23" i="27"/>
  <c r="K23" i="27"/>
  <c r="F23" i="27"/>
  <c r="E23" i="27"/>
  <c r="S22" i="27"/>
  <c r="K22" i="27"/>
  <c r="F22" i="27"/>
  <c r="E22" i="27"/>
  <c r="S21" i="27"/>
  <c r="K21" i="27"/>
  <c r="F21" i="27"/>
  <c r="E21" i="27"/>
  <c r="S20" i="27"/>
  <c r="K20" i="27"/>
  <c r="F20" i="27"/>
  <c r="E20" i="27"/>
  <c r="S19" i="27"/>
  <c r="K19" i="27"/>
  <c r="F19" i="27"/>
  <c r="E19" i="27"/>
  <c r="S18" i="27"/>
  <c r="K18" i="27"/>
  <c r="F18" i="27"/>
  <c r="E18" i="27"/>
  <c r="S17" i="27"/>
  <c r="K17" i="27"/>
  <c r="F17" i="27"/>
  <c r="E17" i="27"/>
  <c r="S16" i="27"/>
  <c r="K16" i="27"/>
  <c r="F16" i="27"/>
  <c r="E16" i="27"/>
  <c r="S15" i="27"/>
  <c r="K15" i="27"/>
  <c r="F15" i="27"/>
  <c r="E15" i="27"/>
  <c r="S14" i="27"/>
  <c r="K14" i="27"/>
  <c r="F14" i="27"/>
  <c r="E14" i="27"/>
  <c r="S13" i="27"/>
  <c r="S40" i="27" s="1"/>
  <c r="K13" i="27"/>
  <c r="K40" i="27" s="1"/>
  <c r="F13" i="27"/>
  <c r="F40" i="27" s="1"/>
  <c r="E13" i="27"/>
  <c r="E40" i="27" s="1"/>
  <c r="R8" i="27"/>
  <c r="R9" i="26" s="1"/>
  <c r="Q8" i="27"/>
  <c r="Q9" i="26" s="1"/>
  <c r="P8" i="27"/>
  <c r="P9" i="26" s="1"/>
  <c r="O8" i="27"/>
  <c r="O9" i="26" s="1"/>
  <c r="N8" i="27"/>
  <c r="N9" i="26" s="1"/>
  <c r="M8" i="27"/>
  <c r="M9" i="26" s="1"/>
  <c r="L8" i="27"/>
  <c r="S8" i="27" s="1"/>
  <c r="J8" i="27"/>
  <c r="J9" i="26" s="1"/>
  <c r="I8" i="27"/>
  <c r="I9" i="26" s="1"/>
  <c r="H8" i="27"/>
  <c r="H9" i="26" s="1"/>
  <c r="G8" i="27"/>
  <c r="K8" i="27" s="1"/>
  <c r="F8" i="27" s="1"/>
  <c r="D8" i="27"/>
  <c r="F25" i="29" l="1"/>
  <c r="E14" i="29"/>
  <c r="E25" i="29"/>
  <c r="G10" i="26"/>
  <c r="L11" i="26"/>
  <c r="L9" i="26"/>
  <c r="G11" i="26"/>
  <c r="E8" i="27"/>
  <c r="D9" i="26" s="1"/>
  <c r="K10" i="26"/>
  <c r="S11" i="26"/>
  <c r="C11" i="26"/>
  <c r="S10" i="26"/>
  <c r="C10" i="26"/>
  <c r="G9" i="26"/>
  <c r="C9" i="26"/>
  <c r="E12" i="26"/>
  <c r="F10" i="26"/>
  <c r="L12" i="26" l="1"/>
  <c r="O12" i="26"/>
  <c r="H12" i="26"/>
  <c r="J12" i="26" l="1"/>
  <c r="K11" i="26"/>
  <c r="G12" i="26"/>
  <c r="I12" i="26"/>
  <c r="K9" i="26"/>
  <c r="S9" i="26"/>
  <c r="F11" i="26"/>
  <c r="K12" i="26"/>
  <c r="C12" i="26"/>
  <c r="S12" i="26" l="1"/>
  <c r="F12" i="26" s="1"/>
  <c r="F9" i="26"/>
  <c r="Q12" i="26"/>
  <c r="M12" i="26"/>
  <c r="R12" i="26"/>
  <c r="P12" i="26" l="1"/>
  <c r="N12" i="26"/>
  <c r="D12" i="26" l="1"/>
</calcChain>
</file>

<file path=xl/comments1.xml><?xml version="1.0" encoding="utf-8"?>
<comments xmlns="http://schemas.openxmlformats.org/spreadsheetml/2006/main">
  <authors>
    <author>作成者</author>
  </authors>
  <commentList>
    <comment ref="B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<sst xmlns="http://schemas.openxmlformats.org/spreadsheetml/2006/main" count="510" uniqueCount="233">
  <si>
    <t>本庁管内</t>
    <rPh sb="0" eb="2">
      <t>ホンチョウ</t>
    </rPh>
    <rPh sb="2" eb="4">
      <t>カンナイ</t>
    </rPh>
    <phoneticPr fontId="1"/>
  </si>
  <si>
    <t>坂本町</t>
    <rPh sb="0" eb="2">
      <t>サカモト</t>
    </rPh>
    <rPh sb="2" eb="3">
      <t>チョウ</t>
    </rPh>
    <phoneticPr fontId="1"/>
  </si>
  <si>
    <t>汐入町</t>
    <rPh sb="0" eb="3">
      <t>シオイリチョウ</t>
    </rPh>
    <phoneticPr fontId="1"/>
  </si>
  <si>
    <t>本町</t>
    <rPh sb="0" eb="2">
      <t>ホンチョウ</t>
    </rPh>
    <phoneticPr fontId="1"/>
  </si>
  <si>
    <t>稲岡町</t>
    <rPh sb="0" eb="2">
      <t>イナオカ</t>
    </rPh>
    <rPh sb="2" eb="3">
      <t>チョウ</t>
    </rPh>
    <phoneticPr fontId="1"/>
  </si>
  <si>
    <t>楠ヶ浦町</t>
    <rPh sb="0" eb="4">
      <t>クスガウラチョウ</t>
    </rPh>
    <phoneticPr fontId="1"/>
  </si>
  <si>
    <t>泊町</t>
    <rPh sb="0" eb="2">
      <t>トマリチョウ</t>
    </rPh>
    <phoneticPr fontId="1"/>
  </si>
  <si>
    <t>猿島</t>
    <rPh sb="0" eb="1">
      <t>サル</t>
    </rPh>
    <rPh sb="1" eb="2">
      <t>シマ</t>
    </rPh>
    <phoneticPr fontId="1"/>
  </si>
  <si>
    <t>新港町</t>
    <rPh sb="0" eb="1">
      <t>シン</t>
    </rPh>
    <rPh sb="1" eb="2">
      <t>コウ</t>
    </rPh>
    <rPh sb="2" eb="3">
      <t>チョウ</t>
    </rPh>
    <phoneticPr fontId="1"/>
  </si>
  <si>
    <t>小川町</t>
    <rPh sb="0" eb="2">
      <t>オガワ</t>
    </rPh>
    <rPh sb="2" eb="3">
      <t>チョウ</t>
    </rPh>
    <phoneticPr fontId="1"/>
  </si>
  <si>
    <t>大滝町</t>
    <rPh sb="0" eb="3">
      <t>オオダキチョウ</t>
    </rPh>
    <phoneticPr fontId="1"/>
  </si>
  <si>
    <t>緑が丘</t>
    <rPh sb="0" eb="1">
      <t>ミドリ</t>
    </rPh>
    <rPh sb="2" eb="3">
      <t>オカ</t>
    </rPh>
    <phoneticPr fontId="1"/>
  </si>
  <si>
    <t>若松町</t>
    <rPh sb="0" eb="2">
      <t>ワカマツ</t>
    </rPh>
    <rPh sb="2" eb="3">
      <t>チョウ</t>
    </rPh>
    <phoneticPr fontId="1"/>
  </si>
  <si>
    <t>日の出町</t>
    <rPh sb="0" eb="1">
      <t>ヒ</t>
    </rPh>
    <rPh sb="2" eb="4">
      <t>デチョウ</t>
    </rPh>
    <phoneticPr fontId="1"/>
  </si>
  <si>
    <t>米が浜通</t>
    <rPh sb="0" eb="1">
      <t>ヨネ</t>
    </rPh>
    <rPh sb="2" eb="4">
      <t>ハマドオリ</t>
    </rPh>
    <phoneticPr fontId="1"/>
  </si>
  <si>
    <t>平成町</t>
    <rPh sb="0" eb="2">
      <t>ヘイセイ</t>
    </rPh>
    <rPh sb="2" eb="3">
      <t>チョウ</t>
    </rPh>
    <phoneticPr fontId="1"/>
  </si>
  <si>
    <t>安浦町</t>
    <rPh sb="0" eb="2">
      <t>ヤスウラ</t>
    </rPh>
    <rPh sb="2" eb="3">
      <t>チョウ</t>
    </rPh>
    <phoneticPr fontId="1"/>
  </si>
  <si>
    <t>三春町</t>
    <rPh sb="0" eb="1">
      <t>ミ</t>
    </rPh>
    <rPh sb="1" eb="2">
      <t>ハル</t>
    </rPh>
    <rPh sb="2" eb="3">
      <t>チョウ</t>
    </rPh>
    <phoneticPr fontId="1"/>
  </si>
  <si>
    <t>富士見町</t>
    <rPh sb="0" eb="4">
      <t>フジミチョウ</t>
    </rPh>
    <phoneticPr fontId="1"/>
  </si>
  <si>
    <t>田戸台</t>
    <rPh sb="0" eb="2">
      <t>タド</t>
    </rPh>
    <rPh sb="2" eb="3">
      <t>ダイ</t>
    </rPh>
    <phoneticPr fontId="1"/>
  </si>
  <si>
    <t>深田台</t>
    <rPh sb="0" eb="3">
      <t>フカダダイ</t>
    </rPh>
    <phoneticPr fontId="1"/>
  </si>
  <si>
    <t>上町</t>
    <rPh sb="0" eb="2">
      <t>ウワマチ</t>
    </rPh>
    <phoneticPr fontId="1"/>
  </si>
  <si>
    <t>不入斗町</t>
    <rPh sb="0" eb="3">
      <t>イリヤマズ</t>
    </rPh>
    <rPh sb="3" eb="4">
      <t>チョウ</t>
    </rPh>
    <phoneticPr fontId="1"/>
  </si>
  <si>
    <t>鶴が丘</t>
    <rPh sb="0" eb="1">
      <t>ツル</t>
    </rPh>
    <rPh sb="2" eb="3">
      <t>オカ</t>
    </rPh>
    <phoneticPr fontId="1"/>
  </si>
  <si>
    <t>平和台</t>
    <rPh sb="0" eb="3">
      <t>ヘイワダイ</t>
    </rPh>
    <phoneticPr fontId="1"/>
  </si>
  <si>
    <t>汐見台</t>
    <rPh sb="0" eb="3">
      <t>シオミダイ</t>
    </rPh>
    <phoneticPr fontId="1"/>
  </si>
  <si>
    <t>望洋台</t>
    <rPh sb="0" eb="2">
      <t>ボウヨウ</t>
    </rPh>
    <rPh sb="2" eb="3">
      <t>ダイ</t>
    </rPh>
    <phoneticPr fontId="1"/>
  </si>
  <si>
    <t>佐野町</t>
    <rPh sb="0" eb="3">
      <t>サノマチ</t>
    </rPh>
    <phoneticPr fontId="1"/>
  </si>
  <si>
    <t>安針台</t>
    <rPh sb="0" eb="3">
      <t>アンジンダイ</t>
    </rPh>
    <phoneticPr fontId="1"/>
  </si>
  <si>
    <t>吉倉町</t>
    <rPh sb="0" eb="3">
      <t>ヨシクラチョウ</t>
    </rPh>
    <phoneticPr fontId="1"/>
  </si>
  <si>
    <t>西逸見町</t>
    <rPh sb="0" eb="4">
      <t>ニシヘミチョウ</t>
    </rPh>
    <phoneticPr fontId="1"/>
  </si>
  <si>
    <t>山中町</t>
    <rPh sb="0" eb="2">
      <t>ヤマナカ</t>
    </rPh>
    <rPh sb="2" eb="3">
      <t>チョウ</t>
    </rPh>
    <phoneticPr fontId="1"/>
  </si>
  <si>
    <t>東逸見町</t>
    <rPh sb="0" eb="1">
      <t>ヒガシ</t>
    </rPh>
    <rPh sb="1" eb="3">
      <t>ヘミ</t>
    </rPh>
    <rPh sb="3" eb="4">
      <t>チョウ</t>
    </rPh>
    <phoneticPr fontId="1"/>
  </si>
  <si>
    <t>逸見が丘</t>
    <rPh sb="0" eb="2">
      <t>ヘミ</t>
    </rPh>
    <rPh sb="3" eb="4">
      <t>オカ</t>
    </rPh>
    <phoneticPr fontId="1"/>
  </si>
  <si>
    <t>衣笠栄町</t>
    <rPh sb="0" eb="2">
      <t>キヌガサ</t>
    </rPh>
    <rPh sb="2" eb="3">
      <t>サカエ</t>
    </rPh>
    <rPh sb="3" eb="4">
      <t>チョウ</t>
    </rPh>
    <phoneticPr fontId="1"/>
  </si>
  <si>
    <t>金谷</t>
    <rPh sb="0" eb="2">
      <t>カナヤ</t>
    </rPh>
    <phoneticPr fontId="1"/>
  </si>
  <si>
    <t>池上</t>
    <rPh sb="0" eb="2">
      <t>イケガミ</t>
    </rPh>
    <phoneticPr fontId="1"/>
  </si>
  <si>
    <t>阿部倉</t>
    <rPh sb="0" eb="2">
      <t>アベ</t>
    </rPh>
    <rPh sb="2" eb="3">
      <t>クラ</t>
    </rPh>
    <phoneticPr fontId="1"/>
  </si>
  <si>
    <t>平作</t>
    <rPh sb="0" eb="2">
      <t>ヒラサク</t>
    </rPh>
    <phoneticPr fontId="1"/>
  </si>
  <si>
    <t>小矢部</t>
    <rPh sb="0" eb="3">
      <t>コヤベ</t>
    </rPh>
    <phoneticPr fontId="1"/>
  </si>
  <si>
    <t>衣笠町</t>
    <rPh sb="0" eb="2">
      <t>キヌガサ</t>
    </rPh>
    <rPh sb="2" eb="3">
      <t>チョウ</t>
    </rPh>
    <phoneticPr fontId="1"/>
  </si>
  <si>
    <t>大矢部</t>
    <rPh sb="0" eb="3">
      <t>オオヤベ</t>
    </rPh>
    <phoneticPr fontId="1"/>
  </si>
  <si>
    <t>森崎</t>
    <rPh sb="0" eb="2">
      <t>モリサキ</t>
    </rPh>
    <phoneticPr fontId="1"/>
  </si>
  <si>
    <t>馬堀海岸</t>
    <rPh sb="0" eb="1">
      <t>マ</t>
    </rPh>
    <rPh sb="1" eb="2">
      <t>ホリ</t>
    </rPh>
    <rPh sb="2" eb="4">
      <t>カイガン</t>
    </rPh>
    <phoneticPr fontId="1"/>
  </si>
  <si>
    <t>走水</t>
    <rPh sb="0" eb="2">
      <t>ハシリミズ</t>
    </rPh>
    <phoneticPr fontId="1"/>
  </si>
  <si>
    <t>桜が丘</t>
    <rPh sb="0" eb="1">
      <t>サクラ</t>
    </rPh>
    <rPh sb="2" eb="3">
      <t>オカ</t>
    </rPh>
    <phoneticPr fontId="1"/>
  </si>
  <si>
    <t>吉井</t>
    <rPh sb="0" eb="2">
      <t>ヨシイ</t>
    </rPh>
    <phoneticPr fontId="1"/>
  </si>
  <si>
    <t>浦賀</t>
    <rPh sb="0" eb="2">
      <t>ウラガ</t>
    </rPh>
    <phoneticPr fontId="1"/>
  </si>
  <si>
    <t>浦上台</t>
    <rPh sb="0" eb="2">
      <t>ウラガミ</t>
    </rPh>
    <rPh sb="2" eb="3">
      <t>ダイ</t>
    </rPh>
    <phoneticPr fontId="1"/>
  </si>
  <si>
    <t>二葉</t>
    <rPh sb="0" eb="2">
      <t>フタバ</t>
    </rPh>
    <phoneticPr fontId="1"/>
  </si>
  <si>
    <t>小原台</t>
    <rPh sb="0" eb="3">
      <t>オバラダイ</t>
    </rPh>
    <phoneticPr fontId="1"/>
  </si>
  <si>
    <t>鴨居</t>
    <rPh sb="0" eb="2">
      <t>カモイ</t>
    </rPh>
    <phoneticPr fontId="1"/>
  </si>
  <si>
    <t>東浦賀</t>
    <rPh sb="0" eb="2">
      <t>ヒガシウラ</t>
    </rPh>
    <rPh sb="2" eb="3">
      <t>ガ</t>
    </rPh>
    <phoneticPr fontId="1"/>
  </si>
  <si>
    <t>浦賀丘</t>
    <rPh sb="0" eb="3">
      <t>ウラガオカ</t>
    </rPh>
    <phoneticPr fontId="1"/>
  </si>
  <si>
    <t>西浦賀</t>
    <rPh sb="0" eb="1">
      <t>ニシ</t>
    </rPh>
    <rPh sb="1" eb="3">
      <t>ウラガ</t>
    </rPh>
    <phoneticPr fontId="1"/>
  </si>
  <si>
    <t>光風台</t>
    <rPh sb="0" eb="3">
      <t>コウフウダイ</t>
    </rPh>
    <phoneticPr fontId="1"/>
  </si>
  <si>
    <t>南浦賀</t>
    <rPh sb="0" eb="3">
      <t>ミナミウラガ</t>
    </rPh>
    <phoneticPr fontId="1"/>
  </si>
  <si>
    <t>長瀬</t>
    <rPh sb="0" eb="2">
      <t>ナガセ</t>
    </rPh>
    <phoneticPr fontId="1"/>
  </si>
  <si>
    <t>久比里</t>
    <rPh sb="0" eb="3">
      <t>クビリ</t>
    </rPh>
    <phoneticPr fontId="1"/>
  </si>
  <si>
    <t>若宮台</t>
    <rPh sb="0" eb="2">
      <t>ワカミヤ</t>
    </rPh>
    <rPh sb="2" eb="3">
      <t>ダイ</t>
    </rPh>
    <phoneticPr fontId="1"/>
  </si>
  <si>
    <t>舟倉</t>
    <rPh sb="0" eb="2">
      <t>フナクラ</t>
    </rPh>
    <phoneticPr fontId="1"/>
  </si>
  <si>
    <t>内川</t>
    <rPh sb="0" eb="2">
      <t>ウチカワ</t>
    </rPh>
    <phoneticPr fontId="1"/>
  </si>
  <si>
    <t>内川新田</t>
    <rPh sb="0" eb="2">
      <t>ウチカワ</t>
    </rPh>
    <rPh sb="2" eb="4">
      <t>シンデン</t>
    </rPh>
    <phoneticPr fontId="1"/>
  </si>
  <si>
    <t>佐原</t>
    <rPh sb="0" eb="2">
      <t>サハラ</t>
    </rPh>
    <phoneticPr fontId="1"/>
  </si>
  <si>
    <t>岩戸</t>
    <rPh sb="0" eb="2">
      <t>イワト</t>
    </rPh>
    <phoneticPr fontId="1"/>
  </si>
  <si>
    <t>久村</t>
    <rPh sb="0" eb="2">
      <t>クムラ</t>
    </rPh>
    <phoneticPr fontId="1"/>
  </si>
  <si>
    <t>久里浜</t>
    <rPh sb="0" eb="3">
      <t>クリハマ</t>
    </rPh>
    <phoneticPr fontId="1"/>
  </si>
  <si>
    <t>神明町</t>
    <rPh sb="0" eb="2">
      <t>シンメイ</t>
    </rPh>
    <rPh sb="2" eb="3">
      <t>チョウ</t>
    </rPh>
    <phoneticPr fontId="1"/>
  </si>
  <si>
    <t>北下浦行政センター</t>
    <rPh sb="0" eb="1">
      <t>キタ</t>
    </rPh>
    <rPh sb="1" eb="2">
      <t>シタ</t>
    </rPh>
    <rPh sb="2" eb="3">
      <t>ウラ</t>
    </rPh>
    <rPh sb="3" eb="5">
      <t>ギョウセイ</t>
    </rPh>
    <phoneticPr fontId="1"/>
  </si>
  <si>
    <t>野比</t>
    <rPh sb="0" eb="2">
      <t>ノビ</t>
    </rPh>
    <phoneticPr fontId="1"/>
  </si>
  <si>
    <t>粟田</t>
    <rPh sb="0" eb="2">
      <t>アワタ</t>
    </rPh>
    <phoneticPr fontId="1"/>
  </si>
  <si>
    <t>光の丘</t>
    <rPh sb="0" eb="1">
      <t>ヒカリ</t>
    </rPh>
    <rPh sb="2" eb="3">
      <t>オカ</t>
    </rPh>
    <phoneticPr fontId="1"/>
  </si>
  <si>
    <t>長沢</t>
    <rPh sb="0" eb="2">
      <t>ナガサワ</t>
    </rPh>
    <phoneticPr fontId="1"/>
  </si>
  <si>
    <t>津久井</t>
    <rPh sb="0" eb="3">
      <t>ツクイ</t>
    </rPh>
    <phoneticPr fontId="1"/>
  </si>
  <si>
    <t>御幸浜</t>
    <rPh sb="0" eb="3">
      <t>ミユキハマ</t>
    </rPh>
    <phoneticPr fontId="1"/>
  </si>
  <si>
    <t>須軽谷</t>
    <rPh sb="0" eb="3">
      <t>スガルヤ</t>
    </rPh>
    <phoneticPr fontId="1"/>
  </si>
  <si>
    <t>武</t>
    <rPh sb="0" eb="1">
      <t>タケ</t>
    </rPh>
    <phoneticPr fontId="1"/>
  </si>
  <si>
    <t>山科台</t>
    <rPh sb="0" eb="3">
      <t>ヤマシナダイ</t>
    </rPh>
    <phoneticPr fontId="1"/>
  </si>
  <si>
    <t>太田和</t>
    <rPh sb="0" eb="3">
      <t>オオタワ</t>
    </rPh>
    <phoneticPr fontId="1"/>
  </si>
  <si>
    <t>荻野</t>
    <rPh sb="0" eb="2">
      <t>オギノ</t>
    </rPh>
    <phoneticPr fontId="1"/>
  </si>
  <si>
    <t>長坂</t>
    <rPh sb="0" eb="2">
      <t>ナガサカ</t>
    </rPh>
    <phoneticPr fontId="1"/>
  </si>
  <si>
    <t>佐島</t>
    <rPh sb="0" eb="2">
      <t>サジマ</t>
    </rPh>
    <phoneticPr fontId="1"/>
  </si>
  <si>
    <t>芦名</t>
    <rPh sb="0" eb="2">
      <t>アシナ</t>
    </rPh>
    <phoneticPr fontId="1"/>
  </si>
  <si>
    <t>秋谷</t>
    <rPh sb="0" eb="2">
      <t>アキヤ</t>
    </rPh>
    <phoneticPr fontId="1"/>
  </si>
  <si>
    <t>子安</t>
    <rPh sb="0" eb="2">
      <t>コヤス</t>
    </rPh>
    <phoneticPr fontId="1"/>
  </si>
  <si>
    <t>湘南国際村</t>
    <rPh sb="0" eb="2">
      <t>ショウナン</t>
    </rPh>
    <rPh sb="2" eb="4">
      <t>コクサイ</t>
    </rPh>
    <rPh sb="4" eb="5">
      <t>ムラ</t>
    </rPh>
    <phoneticPr fontId="1"/>
  </si>
  <si>
    <t>佐島の丘</t>
    <rPh sb="0" eb="2">
      <t>サジマ</t>
    </rPh>
    <rPh sb="3" eb="4">
      <t>オカ</t>
    </rPh>
    <phoneticPr fontId="1"/>
  </si>
  <si>
    <t>その他</t>
    <rPh sb="2" eb="3">
      <t>タ</t>
    </rPh>
    <phoneticPr fontId="1"/>
  </si>
  <si>
    <t>空き巣</t>
    <rPh sb="0" eb="1">
      <t>ア</t>
    </rPh>
    <rPh sb="2" eb="3">
      <t>ス</t>
    </rPh>
    <phoneticPr fontId="1"/>
  </si>
  <si>
    <t>忍込み</t>
    <rPh sb="0" eb="1">
      <t>シノ</t>
    </rPh>
    <rPh sb="1" eb="2">
      <t>コ</t>
    </rPh>
    <phoneticPr fontId="1"/>
  </si>
  <si>
    <t>車上ねらい</t>
    <rPh sb="0" eb="2">
      <t>シャジョウ</t>
    </rPh>
    <phoneticPr fontId="1"/>
  </si>
  <si>
    <t>部品ねらい</t>
    <rPh sb="0" eb="2">
      <t>ブヒン</t>
    </rPh>
    <phoneticPr fontId="1"/>
  </si>
  <si>
    <t>ひったくり</t>
    <phoneticPr fontId="1"/>
  </si>
  <si>
    <t>合計</t>
    <rPh sb="0" eb="2">
      <t>ゴウケイ</t>
    </rPh>
    <phoneticPr fontId="1"/>
  </si>
  <si>
    <t>窃盗犯</t>
    <rPh sb="0" eb="3">
      <t>セットウハン</t>
    </rPh>
    <phoneticPr fontId="1"/>
  </si>
  <si>
    <t>小計</t>
    <rPh sb="0" eb="2">
      <t>ショウケイ</t>
    </rPh>
    <phoneticPr fontId="1"/>
  </si>
  <si>
    <t>侵入盗</t>
    <rPh sb="0" eb="2">
      <t>シンニュウ</t>
    </rPh>
    <rPh sb="2" eb="3">
      <t>トウ</t>
    </rPh>
    <phoneticPr fontId="1"/>
  </si>
  <si>
    <t>自転車</t>
    <rPh sb="0" eb="3">
      <t>ジテンシャ</t>
    </rPh>
    <phoneticPr fontId="1"/>
  </si>
  <si>
    <t>自動車</t>
    <rPh sb="0" eb="3">
      <t>ジドウシャ</t>
    </rPh>
    <phoneticPr fontId="1"/>
  </si>
  <si>
    <t>非侵入窃盗</t>
    <rPh sb="0" eb="1">
      <t>ヒ</t>
    </rPh>
    <rPh sb="1" eb="3">
      <t>シンニュウ</t>
    </rPh>
    <rPh sb="3" eb="5">
      <t>セットウ</t>
    </rPh>
    <phoneticPr fontId="1"/>
  </si>
  <si>
    <t xml:space="preserve"> </t>
    <phoneticPr fontId="1"/>
  </si>
  <si>
    <t>公郷町</t>
    <rPh sb="0" eb="1">
      <t>ク</t>
    </rPh>
    <rPh sb="1" eb="2">
      <t>ゴウ</t>
    </rPh>
    <rPh sb="2" eb="3">
      <t>マチ</t>
    </rPh>
    <phoneticPr fontId="1"/>
  </si>
  <si>
    <t>長井</t>
    <rPh sb="0" eb="2">
      <t>ナガイ</t>
    </rPh>
    <phoneticPr fontId="1"/>
  </si>
  <si>
    <t>林</t>
    <rPh sb="0" eb="1">
      <t>ハヤシ</t>
    </rPh>
    <phoneticPr fontId="1"/>
  </si>
  <si>
    <t>大津行政センター</t>
    <rPh sb="0" eb="2">
      <t>オオツ</t>
    </rPh>
    <rPh sb="2" eb="4">
      <t>ギョウセイ</t>
    </rPh>
    <phoneticPr fontId="1"/>
  </si>
  <si>
    <t>根岸町</t>
    <rPh sb="0" eb="3">
      <t>ネギシチョウ</t>
    </rPh>
    <phoneticPr fontId="1"/>
  </si>
  <si>
    <t>大津町</t>
    <rPh sb="0" eb="2">
      <t>オオツ</t>
    </rPh>
    <rPh sb="2" eb="3">
      <t>マチ</t>
    </rPh>
    <phoneticPr fontId="1"/>
  </si>
  <si>
    <t>池田町</t>
    <rPh sb="0" eb="2">
      <t>イケダ</t>
    </rPh>
    <rPh sb="2" eb="3">
      <t>チョウ</t>
    </rPh>
    <phoneticPr fontId="1"/>
  </si>
  <si>
    <t>馬堀町</t>
    <rPh sb="0" eb="1">
      <t>マ</t>
    </rPh>
    <rPh sb="1" eb="2">
      <t>ホリ</t>
    </rPh>
    <rPh sb="2" eb="3">
      <t>チョウ</t>
    </rPh>
    <phoneticPr fontId="1"/>
  </si>
  <si>
    <t>久里浜台</t>
    <rPh sb="0" eb="4">
      <t>クリハマダイ</t>
    </rPh>
    <phoneticPr fontId="1"/>
  </si>
  <si>
    <t>追浜本町</t>
    <rPh sb="0" eb="4">
      <t>オッパマホンチョウ</t>
    </rPh>
    <phoneticPr fontId="1"/>
  </si>
  <si>
    <t>夏島町</t>
    <rPh sb="0" eb="3">
      <t>ナツシマチョウ</t>
    </rPh>
    <phoneticPr fontId="1"/>
  </si>
  <si>
    <t>追浜町</t>
    <rPh sb="0" eb="2">
      <t>オッパマ</t>
    </rPh>
    <rPh sb="2" eb="3">
      <t>チョウ</t>
    </rPh>
    <phoneticPr fontId="1"/>
  </si>
  <si>
    <t>追浜東町</t>
    <rPh sb="0" eb="2">
      <t>オッパマ</t>
    </rPh>
    <rPh sb="2" eb="3">
      <t>ヒガシ</t>
    </rPh>
    <rPh sb="3" eb="4">
      <t>マチ</t>
    </rPh>
    <phoneticPr fontId="1"/>
  </si>
  <si>
    <t>追浜南町</t>
    <rPh sb="0" eb="4">
      <t>オッパマミナミチョウ</t>
    </rPh>
    <phoneticPr fontId="1"/>
  </si>
  <si>
    <t>鷹取</t>
    <rPh sb="0" eb="2">
      <t>タカトリ</t>
    </rPh>
    <phoneticPr fontId="1"/>
  </si>
  <si>
    <t>湘南鷹取</t>
    <rPh sb="0" eb="4">
      <t>ショウナンタカトリ</t>
    </rPh>
    <phoneticPr fontId="1"/>
  </si>
  <si>
    <t>浜見台</t>
    <rPh sb="0" eb="3">
      <t>ハマミダイ</t>
    </rPh>
    <phoneticPr fontId="1"/>
  </si>
  <si>
    <t>浦郷町</t>
    <rPh sb="0" eb="3">
      <t>ウラゴウチョウ</t>
    </rPh>
    <phoneticPr fontId="1"/>
  </si>
  <si>
    <t>船越町</t>
    <rPh sb="0" eb="2">
      <t>フナコシ</t>
    </rPh>
    <rPh sb="2" eb="3">
      <t>チョウ</t>
    </rPh>
    <phoneticPr fontId="1"/>
  </si>
  <si>
    <t>港が丘</t>
    <rPh sb="0" eb="1">
      <t>ミナト</t>
    </rPh>
    <rPh sb="2" eb="3">
      <t>オカ</t>
    </rPh>
    <phoneticPr fontId="1"/>
  </si>
  <si>
    <t>田浦港町</t>
    <rPh sb="0" eb="2">
      <t>タウラ</t>
    </rPh>
    <rPh sb="2" eb="4">
      <t>ミナトチョウ</t>
    </rPh>
    <phoneticPr fontId="1"/>
  </si>
  <si>
    <t>田浦町</t>
    <rPh sb="0" eb="3">
      <t>タウラチョウ</t>
    </rPh>
    <phoneticPr fontId="1"/>
  </si>
  <si>
    <t>長浦町</t>
    <rPh sb="0" eb="3">
      <t>ナガウラチョウ</t>
    </rPh>
    <phoneticPr fontId="1"/>
  </si>
  <si>
    <t>田浦大作町</t>
    <rPh sb="0" eb="2">
      <t>タウラ</t>
    </rPh>
    <rPh sb="2" eb="4">
      <t>オオサク</t>
    </rPh>
    <rPh sb="4" eb="5">
      <t>チョウ</t>
    </rPh>
    <phoneticPr fontId="1"/>
  </si>
  <si>
    <t>田浦泉町</t>
    <rPh sb="0" eb="2">
      <t>タウラ</t>
    </rPh>
    <rPh sb="2" eb="3">
      <t>イズミ</t>
    </rPh>
    <rPh sb="3" eb="4">
      <t>チョウ</t>
    </rPh>
    <phoneticPr fontId="1"/>
  </si>
  <si>
    <t>箱崎町</t>
    <rPh sb="0" eb="3">
      <t>ハコザキチョウ</t>
    </rPh>
    <phoneticPr fontId="1"/>
  </si>
  <si>
    <t>田浦警察署管内</t>
    <rPh sb="0" eb="2">
      <t>タウラ</t>
    </rPh>
    <rPh sb="2" eb="5">
      <t>ケイサツショ</t>
    </rPh>
    <rPh sb="5" eb="7">
      <t>カンナイ</t>
    </rPh>
    <phoneticPr fontId="1"/>
  </si>
  <si>
    <t>浦賀警察署管内</t>
    <rPh sb="0" eb="2">
      <t>ウラガ</t>
    </rPh>
    <rPh sb="2" eb="5">
      <t>ケイサツショ</t>
    </rPh>
    <rPh sb="5" eb="7">
      <t>カンナイ</t>
    </rPh>
    <phoneticPr fontId="1"/>
  </si>
  <si>
    <t>横須賀警察署管内</t>
    <rPh sb="0" eb="3">
      <t>ヨコスカ</t>
    </rPh>
    <rPh sb="3" eb="6">
      <t>ケイサツショ</t>
    </rPh>
    <rPh sb="6" eb="8">
      <t>カンナイ</t>
    </rPh>
    <phoneticPr fontId="1"/>
  </si>
  <si>
    <t>窃盗犯以外</t>
    <rPh sb="0" eb="3">
      <t>セットウハン</t>
    </rPh>
    <rPh sb="3" eb="5">
      <t>イガイ</t>
    </rPh>
    <phoneticPr fontId="1"/>
  </si>
  <si>
    <t>刑法犯認知件数</t>
    <rPh sb="0" eb="2">
      <t>ケイホウ</t>
    </rPh>
    <rPh sb="2" eb="3">
      <t>ハン</t>
    </rPh>
    <rPh sb="3" eb="5">
      <t>ニンチ</t>
    </rPh>
    <rPh sb="5" eb="7">
      <t>ケンスウ</t>
    </rPh>
    <phoneticPr fontId="1"/>
  </si>
  <si>
    <t>出店荒等</t>
    <rPh sb="0" eb="1">
      <t>デ</t>
    </rPh>
    <rPh sb="1" eb="2">
      <t>ミセ</t>
    </rPh>
    <rPh sb="2" eb="3">
      <t>アラ</t>
    </rPh>
    <rPh sb="3" eb="4">
      <t>ナド</t>
    </rPh>
    <phoneticPr fontId="1"/>
  </si>
  <si>
    <t>田浦警察署管内合計</t>
    <rPh sb="0" eb="2">
      <t>タウラ</t>
    </rPh>
    <rPh sb="2" eb="5">
      <t>ケイサツショ</t>
    </rPh>
    <rPh sb="5" eb="7">
      <t>カンナイ</t>
    </rPh>
    <rPh sb="7" eb="9">
      <t>ゴウケイ</t>
    </rPh>
    <phoneticPr fontId="1"/>
  </si>
  <si>
    <t>田浦行政センター管内</t>
    <rPh sb="0" eb="2">
      <t>タウラ</t>
    </rPh>
    <rPh sb="2" eb="4">
      <t>ギョウセイ</t>
    </rPh>
    <rPh sb="8" eb="10">
      <t>カンナイ</t>
    </rPh>
    <phoneticPr fontId="1"/>
  </si>
  <si>
    <t>追浜行政センター管内</t>
    <rPh sb="0" eb="2">
      <t>オッパマ</t>
    </rPh>
    <rPh sb="2" eb="4">
      <t>ギョウセイ</t>
    </rPh>
    <rPh sb="8" eb="10">
      <t>カンナイ</t>
    </rPh>
    <phoneticPr fontId="1"/>
  </si>
  <si>
    <t>逸見行政センター管内</t>
    <rPh sb="0" eb="2">
      <t>ヘミ</t>
    </rPh>
    <rPh sb="2" eb="4">
      <t>ギョウセイ</t>
    </rPh>
    <rPh sb="8" eb="10">
      <t>カンナイ</t>
    </rPh>
    <phoneticPr fontId="1"/>
  </si>
  <si>
    <t>衣笠行政センター管内</t>
    <rPh sb="0" eb="2">
      <t>キヌガサ</t>
    </rPh>
    <rPh sb="2" eb="4">
      <t>ギョウセイ</t>
    </rPh>
    <rPh sb="8" eb="10">
      <t>カンナイ</t>
    </rPh>
    <phoneticPr fontId="1"/>
  </si>
  <si>
    <t>西行政センター管内</t>
    <rPh sb="0" eb="1">
      <t>ニシ</t>
    </rPh>
    <rPh sb="1" eb="3">
      <t>ギョウセイ</t>
    </rPh>
    <rPh sb="7" eb="9">
      <t>カンナイ</t>
    </rPh>
    <phoneticPr fontId="1"/>
  </si>
  <si>
    <t>横須賀警察署管内合計</t>
    <rPh sb="0" eb="3">
      <t>ヨコスカ</t>
    </rPh>
    <rPh sb="3" eb="6">
      <t>ケイサツショ</t>
    </rPh>
    <rPh sb="6" eb="8">
      <t>カンナイ</t>
    </rPh>
    <rPh sb="8" eb="10">
      <t>ゴウケイ</t>
    </rPh>
    <phoneticPr fontId="1"/>
  </si>
  <si>
    <t>　 　　　　　罪種
　町名</t>
    <rPh sb="7" eb="8">
      <t>ザイ</t>
    </rPh>
    <rPh sb="8" eb="9">
      <t>シュ</t>
    </rPh>
    <rPh sb="11" eb="13">
      <t>チョウメイ</t>
    </rPh>
    <phoneticPr fontId="1"/>
  </si>
  <si>
    <t>浦賀行政センター管内</t>
    <rPh sb="0" eb="2">
      <t>ウラガ</t>
    </rPh>
    <rPh sb="2" eb="4">
      <t>ギョウセイ</t>
    </rPh>
    <rPh sb="8" eb="10">
      <t>カンナイ</t>
    </rPh>
    <phoneticPr fontId="1"/>
  </si>
  <si>
    <t>久里浜行政センター管内</t>
    <rPh sb="0" eb="3">
      <t>クリハマ</t>
    </rPh>
    <rPh sb="3" eb="5">
      <t>ギョウセイ</t>
    </rPh>
    <rPh sb="9" eb="11">
      <t>カンナイ</t>
    </rPh>
    <phoneticPr fontId="1"/>
  </si>
  <si>
    <t>市内合計</t>
    <rPh sb="0" eb="2">
      <t>シナイ</t>
    </rPh>
    <rPh sb="2" eb="4">
      <t>ゴウケイ</t>
    </rPh>
    <phoneticPr fontId="1"/>
  </si>
  <si>
    <t>市内合計</t>
    <rPh sb="0" eb="2">
      <t>シナイ</t>
    </rPh>
    <rPh sb="1" eb="2">
      <t>ナイ</t>
    </rPh>
    <rPh sb="2" eb="4">
      <t>ゴウケイ</t>
    </rPh>
    <phoneticPr fontId="1"/>
  </si>
  <si>
    <t>浦賀警察署管内合計</t>
    <rPh sb="0" eb="2">
      <t>ウラガ</t>
    </rPh>
    <rPh sb="2" eb="5">
      <t>ケイサツショ</t>
    </rPh>
    <rPh sb="5" eb="7">
      <t>カンナイ</t>
    </rPh>
    <rPh sb="7" eb="9">
      <t>ゴウケイ</t>
    </rPh>
    <phoneticPr fontId="1"/>
  </si>
  <si>
    <t>窃盗犯総数</t>
    <rPh sb="0" eb="3">
      <t>セットウハン</t>
    </rPh>
    <rPh sb="3" eb="5">
      <t>ソウスウ</t>
    </rPh>
    <phoneticPr fontId="1"/>
  </si>
  <si>
    <t>侵入盗犯</t>
    <rPh sb="0" eb="2">
      <t>シンニュウ</t>
    </rPh>
    <rPh sb="2" eb="3">
      <t>トウ</t>
    </rPh>
    <rPh sb="3" eb="4">
      <t>ハン</t>
    </rPh>
    <phoneticPr fontId="1"/>
  </si>
  <si>
    <t>乗り物盗</t>
    <rPh sb="0" eb="1">
      <t>ノ</t>
    </rPh>
    <rPh sb="2" eb="3">
      <t>モノ</t>
    </rPh>
    <rPh sb="3" eb="4">
      <t>トウ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</si>
  <si>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</si>
  <si>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</si>
  <si>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</si>
  <si>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</si>
  <si>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恐喝</t>
    <rPh sb="0" eb="2">
      <t>キョウカツ</t>
    </rPh>
    <phoneticPr fontId="1"/>
  </si>
  <si>
    <t>詐欺</t>
    <rPh sb="0" eb="2">
      <t>サギ</t>
    </rPh>
    <phoneticPr fontId="1"/>
  </si>
  <si>
    <t>器物損壊</t>
    <rPh sb="0" eb="2">
      <t>キブツ</t>
    </rPh>
    <rPh sb="2" eb="4">
      <t>ソンカイ</t>
    </rPh>
    <phoneticPr fontId="1"/>
  </si>
  <si>
    <t>住居侵入</t>
    <rPh sb="0" eb="2">
      <t>ジュウキョ</t>
    </rPh>
    <rPh sb="2" eb="4">
      <t>シンニュウ</t>
    </rPh>
    <phoneticPr fontId="1"/>
  </si>
  <si>
    <t>居空き</t>
    <rPh sb="0" eb="1">
      <t>イ</t>
    </rPh>
    <rPh sb="1" eb="2">
      <t>ア</t>
    </rPh>
    <phoneticPr fontId="1"/>
  </si>
  <si>
    <t>事務所荒し</t>
    <rPh sb="0" eb="2">
      <t>ジム</t>
    </rPh>
    <rPh sb="2" eb="3">
      <t>ショ</t>
    </rPh>
    <rPh sb="3" eb="4">
      <t>ア</t>
    </rPh>
    <phoneticPr fontId="1"/>
  </si>
  <si>
    <t>出店荒し</t>
    <rPh sb="0" eb="2">
      <t>デミセ</t>
    </rPh>
    <rPh sb="2" eb="3">
      <t>アラ</t>
    </rPh>
    <phoneticPr fontId="1"/>
  </si>
  <si>
    <t>自動車盗</t>
    <rPh sb="0" eb="3">
      <t>ジドウシャ</t>
    </rPh>
    <rPh sb="3" eb="4">
      <t>トウ</t>
    </rPh>
    <phoneticPr fontId="1"/>
  </si>
  <si>
    <t>オートバイ盗</t>
    <rPh sb="5" eb="6">
      <t>トウ</t>
    </rPh>
    <phoneticPr fontId="1"/>
  </si>
  <si>
    <t>自転車盗</t>
    <rPh sb="0" eb="3">
      <t>ジテンシャ</t>
    </rPh>
    <rPh sb="3" eb="4">
      <t>トウ</t>
    </rPh>
    <phoneticPr fontId="1"/>
  </si>
  <si>
    <t>万引き</t>
    <rPh sb="0" eb="2">
      <t>マンビ</t>
    </rPh>
    <phoneticPr fontId="1"/>
  </si>
  <si>
    <t>すり</t>
    <phoneticPr fontId="1"/>
  </si>
  <si>
    <t>強　　制
わいせつ</t>
    <rPh sb="0" eb="1">
      <t>ツヨ</t>
    </rPh>
    <rPh sb="3" eb="4">
      <t>セイ</t>
    </rPh>
    <phoneticPr fontId="1"/>
  </si>
  <si>
    <t>自販機
ねらい</t>
    <rPh sb="0" eb="3">
      <t>ジハンキ</t>
    </rPh>
    <phoneticPr fontId="1"/>
  </si>
  <si>
    <t>刑法犯認知件数総計</t>
    <rPh sb="0" eb="3">
      <t>ケイホウハン</t>
    </rPh>
    <rPh sb="3" eb="5">
      <t>ニンチ</t>
    </rPh>
    <rPh sb="5" eb="7">
      <t>ケンスウ</t>
    </rPh>
    <rPh sb="7" eb="9">
      <t>ソウケイ</t>
    </rPh>
    <phoneticPr fontId="1"/>
  </si>
  <si>
    <t>その他の
刑法犯</t>
    <rPh sb="2" eb="3">
      <t>タ</t>
    </rPh>
    <rPh sb="5" eb="8">
      <t>ケイホウハン</t>
    </rPh>
    <phoneticPr fontId="1"/>
  </si>
  <si>
    <t>凶 悪 犯</t>
    <rPh sb="0" eb="1">
      <t>キョウ</t>
    </rPh>
    <rPh sb="2" eb="3">
      <t>ワル</t>
    </rPh>
    <rPh sb="4" eb="5">
      <t>ハン</t>
    </rPh>
    <phoneticPr fontId="1"/>
  </si>
  <si>
    <t>粗 暴 犯</t>
    <rPh sb="0" eb="1">
      <t>アラ</t>
    </rPh>
    <rPh sb="2" eb="3">
      <t>ボウ</t>
    </rPh>
    <rPh sb="4" eb="5">
      <t>ハン</t>
    </rPh>
    <phoneticPr fontId="1"/>
  </si>
  <si>
    <t>知 能 犯</t>
    <rPh sb="0" eb="1">
      <t>サトシ</t>
    </rPh>
    <rPh sb="2" eb="3">
      <t>ノウ</t>
    </rPh>
    <rPh sb="4" eb="5">
      <t>ハン</t>
    </rPh>
    <phoneticPr fontId="1"/>
  </si>
  <si>
    <t>風 俗 犯</t>
    <rPh sb="0" eb="1">
      <t>カゼ</t>
    </rPh>
    <rPh sb="2" eb="3">
      <t>ゾク</t>
    </rPh>
    <rPh sb="4" eb="5">
      <t>ハン</t>
    </rPh>
    <phoneticPr fontId="1"/>
  </si>
  <si>
    <t>罪　種　別　件　数</t>
    <rPh sb="0" eb="1">
      <t>ザイ</t>
    </rPh>
    <rPh sb="2" eb="3">
      <t>シュ</t>
    </rPh>
    <rPh sb="4" eb="5">
      <t>ベツ</t>
    </rPh>
    <rPh sb="6" eb="7">
      <t>ケン</t>
    </rPh>
    <rPh sb="8" eb="9">
      <t>スウ</t>
    </rPh>
    <phoneticPr fontId="1"/>
  </si>
  <si>
    <t>窃　盗　犯</t>
    <rPh sb="0" eb="1">
      <t>セツ</t>
    </rPh>
    <rPh sb="2" eb="3">
      <t>トウ</t>
    </rPh>
    <rPh sb="4" eb="5">
      <t>ハン</t>
    </rPh>
    <phoneticPr fontId="1"/>
  </si>
  <si>
    <t>暫定値</t>
    <rPh sb="0" eb="3">
      <t>ザンテイチ</t>
    </rPh>
    <phoneticPr fontId="1"/>
  </si>
  <si>
    <t>県警ホームページ引用</t>
    <rPh sb="0" eb="2">
      <t>ケンケイ</t>
    </rPh>
    <rPh sb="8" eb="10">
      <t>インヨウ</t>
    </rPh>
    <phoneticPr fontId="1"/>
  </si>
  <si>
    <t>振り込め詐欺</t>
    <rPh sb="0" eb="1">
      <t>フ</t>
    </rPh>
    <rPh sb="2" eb="3">
      <t>コ</t>
    </rPh>
    <rPh sb="4" eb="6">
      <t>サギ</t>
    </rPh>
    <phoneticPr fontId="1"/>
  </si>
  <si>
    <t>　</t>
    <phoneticPr fontId="1"/>
  </si>
  <si>
    <t>侵　　　　入　　　　盗</t>
    <rPh sb="0" eb="1">
      <t>シン</t>
    </rPh>
    <rPh sb="5" eb="6">
      <t>ハイ</t>
    </rPh>
    <rPh sb="10" eb="11">
      <t>トウ</t>
    </rPh>
    <phoneticPr fontId="1"/>
  </si>
  <si>
    <t>横須賀警察署</t>
    <rPh sb="0" eb="3">
      <t>ヨコスカ</t>
    </rPh>
    <rPh sb="3" eb="6">
      <t>ケイサツショ</t>
    </rPh>
    <phoneticPr fontId="1"/>
  </si>
  <si>
    <t>浦賀警察署</t>
    <rPh sb="0" eb="2">
      <t>ウラガ</t>
    </rPh>
    <rPh sb="2" eb="5">
      <t>ケイサツショ</t>
    </rPh>
    <phoneticPr fontId="1"/>
  </si>
  <si>
    <t>田浦警察署</t>
    <rPh sb="0" eb="2">
      <t>タウラ</t>
    </rPh>
    <rPh sb="2" eb="5">
      <t>ケイサツショ</t>
    </rPh>
    <phoneticPr fontId="1"/>
  </si>
  <si>
    <t>振り込め詐欺は、窃盗犯以外に含まれています。</t>
    <rPh sb="0" eb="1">
      <t>フ</t>
    </rPh>
    <rPh sb="2" eb="3">
      <t>コ</t>
    </rPh>
    <rPh sb="4" eb="6">
      <t>サギ</t>
    </rPh>
    <rPh sb="8" eb="11">
      <t>セットウハン</t>
    </rPh>
    <rPh sb="11" eb="13">
      <t>イガイ</t>
    </rPh>
    <rPh sb="14" eb="15">
      <t>フク</t>
    </rPh>
    <phoneticPr fontId="1"/>
  </si>
  <si>
    <t>1月～2月</t>
    <rPh sb="1" eb="2">
      <t>ガツ</t>
    </rPh>
    <rPh sb="4" eb="5">
      <t>ガツ</t>
    </rPh>
    <phoneticPr fontId="1"/>
  </si>
  <si>
    <t>1月～3月</t>
    <rPh sb="1" eb="2">
      <t>ガツ</t>
    </rPh>
    <rPh sb="4" eb="5">
      <t>ガツ</t>
    </rPh>
    <phoneticPr fontId="1"/>
  </si>
  <si>
    <t>1月～4月</t>
    <rPh sb="1" eb="2">
      <t>ガツ</t>
    </rPh>
    <rPh sb="4" eb="5">
      <t>ガツ</t>
    </rPh>
    <phoneticPr fontId="1"/>
  </si>
  <si>
    <t>1月～5月</t>
    <rPh sb="1" eb="2">
      <t>ガツ</t>
    </rPh>
    <rPh sb="4" eb="5">
      <t>ガツ</t>
    </rPh>
    <phoneticPr fontId="1"/>
  </si>
  <si>
    <t>1月～6月</t>
    <rPh sb="1" eb="2">
      <t>ガツ</t>
    </rPh>
    <rPh sb="4" eb="5">
      <t>ガツ</t>
    </rPh>
    <phoneticPr fontId="1"/>
  </si>
  <si>
    <t>1月～7月</t>
    <rPh sb="1" eb="2">
      <t>ガツ</t>
    </rPh>
    <rPh sb="4" eb="5">
      <t>ガツ</t>
    </rPh>
    <phoneticPr fontId="1"/>
  </si>
  <si>
    <t>1月～8月</t>
    <rPh sb="1" eb="2">
      <t>ガツ</t>
    </rPh>
    <rPh sb="4" eb="5">
      <t>ガツ</t>
    </rPh>
    <phoneticPr fontId="1"/>
  </si>
  <si>
    <t>1月～9月</t>
    <rPh sb="1" eb="2">
      <t>ガツ</t>
    </rPh>
    <rPh sb="4" eb="5">
      <t>ガツ</t>
    </rPh>
    <phoneticPr fontId="1"/>
  </si>
  <si>
    <t>1月～10月</t>
    <rPh sb="1" eb="2">
      <t>ガツ</t>
    </rPh>
    <rPh sb="5" eb="6">
      <t>ガツ</t>
    </rPh>
    <phoneticPr fontId="1"/>
  </si>
  <si>
    <t>1月～11月</t>
    <rPh sb="1" eb="2">
      <t>ガツ</t>
    </rPh>
    <rPh sb="5" eb="6">
      <t>ガツ</t>
    </rPh>
    <phoneticPr fontId="1"/>
  </si>
  <si>
    <t>1月～12月</t>
    <rPh sb="1" eb="2">
      <t>ガツ</t>
    </rPh>
    <rPh sb="5" eb="6">
      <t>ガツ</t>
    </rPh>
    <phoneticPr fontId="1"/>
  </si>
  <si>
    <t>暫定値のため数値の変更がある場合があります。</t>
    <rPh sb="0" eb="3">
      <t>ザンテイチ</t>
    </rPh>
    <rPh sb="6" eb="8">
      <t>スウチ</t>
    </rPh>
    <rPh sb="9" eb="11">
      <t>ヘンコウ</t>
    </rPh>
    <rPh sb="14" eb="16">
      <t>バアイ</t>
    </rPh>
    <phoneticPr fontId="1"/>
  </si>
  <si>
    <t>非　　　侵　　　入　　　盗</t>
    <rPh sb="0" eb="1">
      <t>ヒ</t>
    </rPh>
    <rPh sb="4" eb="5">
      <t>シン</t>
    </rPh>
    <rPh sb="8" eb="9">
      <t>ハイ</t>
    </rPh>
    <rPh sb="12" eb="13">
      <t>トウ</t>
    </rPh>
    <phoneticPr fontId="1"/>
  </si>
  <si>
    <t>オートバイ</t>
    <phoneticPr fontId="1"/>
  </si>
  <si>
    <t>ひったくり</t>
    <phoneticPr fontId="1"/>
  </si>
  <si>
    <t>オートバイ</t>
    <phoneticPr fontId="1"/>
  </si>
  <si>
    <t>オートバイ</t>
    <phoneticPr fontId="1"/>
  </si>
  <si>
    <t>ひったくり</t>
    <phoneticPr fontId="1"/>
  </si>
  <si>
    <t>ひったくり</t>
    <phoneticPr fontId="1"/>
  </si>
  <si>
    <t xml:space="preserve"> </t>
    <phoneticPr fontId="1"/>
  </si>
  <si>
    <t xml:space="preserve"> </t>
    <phoneticPr fontId="1"/>
  </si>
  <si>
    <t>オートバイ</t>
    <phoneticPr fontId="1"/>
  </si>
  <si>
    <t>ひったくり</t>
    <phoneticPr fontId="1"/>
  </si>
  <si>
    <t xml:space="preserve"> </t>
    <phoneticPr fontId="1"/>
  </si>
  <si>
    <t xml:space="preserve"> </t>
    <phoneticPr fontId="1"/>
  </si>
  <si>
    <t>オートバイ</t>
    <phoneticPr fontId="1"/>
  </si>
  <si>
    <t>ひったくり</t>
    <phoneticPr fontId="1"/>
  </si>
  <si>
    <t>オートバイ</t>
    <phoneticPr fontId="1"/>
  </si>
  <si>
    <t>ひったくり</t>
    <phoneticPr fontId="1"/>
  </si>
  <si>
    <t xml:space="preserve"> </t>
    <phoneticPr fontId="1"/>
  </si>
  <si>
    <t xml:space="preserve"> </t>
    <phoneticPr fontId="1"/>
  </si>
  <si>
    <t>ハイランド</t>
    <phoneticPr fontId="1"/>
  </si>
  <si>
    <t>オートバイ</t>
    <phoneticPr fontId="1"/>
  </si>
  <si>
    <t>ひったくり</t>
    <phoneticPr fontId="1"/>
  </si>
  <si>
    <t xml:space="preserve"> </t>
    <phoneticPr fontId="1"/>
  </si>
  <si>
    <t>グリーンハイツ</t>
    <phoneticPr fontId="1"/>
  </si>
  <si>
    <t xml:space="preserve">                                 </t>
    <phoneticPr fontId="1"/>
  </si>
  <si>
    <t>オートバイ</t>
    <phoneticPr fontId="1"/>
  </si>
  <si>
    <t>ひったくり</t>
    <phoneticPr fontId="1"/>
  </si>
  <si>
    <t>平成29年1月</t>
    <rPh sb="0" eb="2">
      <t>ヘイセイ</t>
    </rPh>
    <rPh sb="4" eb="5">
      <t>ネン</t>
    </rPh>
    <rPh sb="6" eb="7">
      <t>ガツ</t>
    </rPh>
    <phoneticPr fontId="1"/>
  </si>
  <si>
    <t>149</t>
    <phoneticPr fontId="1"/>
  </si>
  <si>
    <t xml:space="preserve"> </t>
    <phoneticPr fontId="9"/>
  </si>
  <si>
    <t xml:space="preserve"> </t>
    <phoneticPr fontId="9"/>
  </si>
  <si>
    <t xml:space="preserve"> </t>
    <phoneticPr fontId="9"/>
  </si>
  <si>
    <t xml:space="preserve"> </t>
    <phoneticPr fontId="9"/>
  </si>
  <si>
    <t xml:space="preserve"> </t>
    <phoneticPr fontId="9"/>
  </si>
  <si>
    <t>29年12月末</t>
    <rPh sb="2" eb="3">
      <t>ネン</t>
    </rPh>
    <rPh sb="5" eb="6">
      <t>ガツ</t>
    </rPh>
    <rPh sb="6" eb="7">
      <t>マツ</t>
    </rPh>
    <phoneticPr fontId="1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</si>
  <si>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1"/>
  </si>
  <si>
    <t xml:space="preserve">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</si>
</sst>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textRotation="255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textRotation="255" shrinkToFit="1"/>
    </xf>
    <xf numFmtId="0" fontId="0" fillId="0" borderId="15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vertical="center" textRotation="255" shrinkToFit="1"/>
    </xf>
    <xf numFmtId="0" fontId="0" fillId="0" borderId="21" xfId="0" applyBorder="1" applyAlignment="1">
      <alignment vertical="center" textRotation="255" shrinkToFit="1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0" xfId="0" applyBorder="1" applyAlignment="1">
      <alignment horizontal="center" vertical="center" textRotation="255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12" xfId="0" applyBorder="1" applyAlignment="1">
      <alignment vertical="distributed" textRotation="255"/>
    </xf>
    <xf numFmtId="0" fontId="0" fillId="0" borderId="12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/>
    </xf>
    <xf numFmtId="0" fontId="0" fillId="0" borderId="20" xfId="0" applyBorder="1" applyAlignment="1">
      <alignment vertical="distributed" textRotation="255" shrinkToFit="1"/>
    </xf>
    <xf numFmtId="0" fontId="0" fillId="0" borderId="14" xfId="0" applyBorder="1" applyAlignment="1">
      <alignment vertical="distributed" textRotation="255" shrinkToFit="1"/>
    </xf>
    <xf numFmtId="0" fontId="0" fillId="0" borderId="20" xfId="0" applyBorder="1" applyAlignment="1">
      <alignment vertical="distributed" textRotation="255"/>
    </xf>
    <xf numFmtId="0" fontId="3" fillId="0" borderId="1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4" fillId="0" borderId="33" xfId="0" applyFont="1" applyBorder="1" applyAlignment="1">
      <alignment vertical="justify"/>
    </xf>
    <xf numFmtId="0" fontId="0" fillId="0" borderId="0" xfId="0" applyAlignment="1">
      <alignment vertical="center" textRotation="255"/>
    </xf>
    <xf numFmtId="0" fontId="0" fillId="0" borderId="0" xfId="0" applyBorder="1" applyAlignment="1">
      <alignment vertical="center" textRotation="255" shrinkToFit="1"/>
    </xf>
    <xf numFmtId="0" fontId="0" fillId="0" borderId="0" xfId="0" applyBorder="1" applyAlignment="1">
      <alignment vertical="distributed" textRotation="255"/>
    </xf>
    <xf numFmtId="0" fontId="0" fillId="0" borderId="21" xfId="0" applyBorder="1" applyAlignment="1">
      <alignment vertical="distributed" textRotation="255"/>
    </xf>
    <xf numFmtId="0" fontId="0" fillId="0" borderId="34" xfId="0" applyBorder="1" applyAlignment="1">
      <alignment vertical="distributed" textRotation="255"/>
    </xf>
    <xf numFmtId="0" fontId="0" fillId="0" borderId="21" xfId="0" applyBorder="1" applyAlignment="1">
      <alignment vertical="distributed" textRotation="255" shrinkToFit="1"/>
    </xf>
    <xf numFmtId="0" fontId="0" fillId="0" borderId="34" xfId="0" applyBorder="1" applyAlignment="1">
      <alignment vertical="distributed" textRotation="255" shrinkToFit="1"/>
    </xf>
    <xf numFmtId="0" fontId="0" fillId="0" borderId="28" xfId="0" applyBorder="1" applyAlignment="1">
      <alignment vertical="distributed" textRotation="255" shrinkToFit="1"/>
    </xf>
    <xf numFmtId="0" fontId="0" fillId="0" borderId="35" xfId="0" applyBorder="1" applyAlignment="1">
      <alignment vertical="distributed" textRotation="255" shrinkToFit="1"/>
    </xf>
    <xf numFmtId="0" fontId="5" fillId="0" borderId="36" xfId="0" applyFont="1" applyBorder="1" applyAlignment="1">
      <alignment horizontal="distributed" vertical="distributed" textRotation="255"/>
    </xf>
    <xf numFmtId="0" fontId="5" fillId="0" borderId="37" xfId="0" applyFont="1" applyBorder="1" applyAlignment="1">
      <alignment horizontal="distributed" vertical="distributed" textRotation="255"/>
    </xf>
    <xf numFmtId="0" fontId="5" fillId="0" borderId="32" xfId="0" applyFont="1" applyBorder="1" applyAlignment="1">
      <alignment horizontal="distributed" vertical="distributed" textRotation="255"/>
    </xf>
    <xf numFmtId="0" fontId="5" fillId="0" borderId="38" xfId="0" applyFont="1" applyBorder="1" applyAlignment="1">
      <alignment horizontal="distributed" vertical="distributed" textRotation="255"/>
    </xf>
    <xf numFmtId="0" fontId="5" fillId="0" borderId="40" xfId="0" applyFont="1" applyBorder="1" applyAlignment="1">
      <alignment horizontal="distributed" vertical="distributed" textRotation="255"/>
    </xf>
    <xf numFmtId="0" fontId="5" fillId="0" borderId="3" xfId="0" applyFont="1" applyBorder="1" applyAlignment="1">
      <alignment horizontal="distributed" vertical="distributed" textRotation="255"/>
    </xf>
    <xf numFmtId="0" fontId="5" fillId="0" borderId="41" xfId="0" applyFont="1" applyBorder="1" applyAlignment="1">
      <alignment horizontal="distributed" vertical="distributed" textRotation="255"/>
    </xf>
    <xf numFmtId="0" fontId="6" fillId="0" borderId="37" xfId="0" applyFont="1" applyBorder="1" applyAlignment="1">
      <alignment horizontal="center" vertical="distributed" textRotation="255" wrapText="1"/>
    </xf>
    <xf numFmtId="0" fontId="6" fillId="0" borderId="41" xfId="0" applyFont="1" applyBorder="1" applyAlignment="1">
      <alignment horizontal="center" vertical="distributed" textRotation="255" wrapText="1"/>
    </xf>
    <xf numFmtId="0" fontId="6" fillId="0" borderId="37" xfId="0" applyFont="1" applyBorder="1" applyAlignment="1">
      <alignment horizontal="distributed" vertical="distributed" textRotation="255"/>
    </xf>
    <xf numFmtId="0" fontId="5" fillId="0" borderId="41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3" fillId="0" borderId="1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1" xfId="0" applyFont="1" applyBorder="1">
      <alignment vertical="center"/>
    </xf>
    <xf numFmtId="0" fontId="3" fillId="3" borderId="12" xfId="0" applyFont="1" applyFill="1" applyBorder="1" applyAlignment="1">
      <alignment vertical="center" textRotation="255"/>
    </xf>
    <xf numFmtId="0" fontId="7" fillId="3" borderId="12" xfId="0" applyFont="1" applyFill="1" applyBorder="1" applyAlignment="1">
      <alignment horizontal="right" vertical="center"/>
    </xf>
    <xf numFmtId="176" fontId="7" fillId="3" borderId="12" xfId="0" applyNumberFormat="1" applyFont="1" applyFill="1" applyBorder="1">
      <alignment vertical="center"/>
    </xf>
    <xf numFmtId="177" fontId="3" fillId="0" borderId="12" xfId="0" applyNumberFormat="1" applyFont="1" applyBorder="1">
      <alignment vertical="center"/>
    </xf>
    <xf numFmtId="0" fontId="3" fillId="0" borderId="34" xfId="0" applyFont="1" applyBorder="1">
      <alignment vertical="center"/>
    </xf>
    <xf numFmtId="0" fontId="0" fillId="4" borderId="0" xfId="0" applyFill="1">
      <alignment vertical="center"/>
    </xf>
    <xf numFmtId="0" fontId="3" fillId="0" borderId="12" xfId="0" applyFont="1" applyBorder="1" applyAlignment="1">
      <alignment vertical="center" shrinkToFit="1"/>
    </xf>
    <xf numFmtId="0" fontId="0" fillId="0" borderId="12" xfId="0" applyBorder="1" applyAlignment="1">
      <alignment vertical="distributed"/>
    </xf>
    <xf numFmtId="0" fontId="8" fillId="0" borderId="12" xfId="0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45" xfId="0" applyFont="1" applyBorder="1">
      <alignment vertical="center"/>
    </xf>
    <xf numFmtId="177" fontId="0" fillId="0" borderId="12" xfId="0" applyNumberFormat="1" applyBorder="1" applyAlignment="1">
      <alignment vertical="distributed"/>
    </xf>
    <xf numFmtId="177" fontId="3" fillId="0" borderId="46" xfId="0" applyNumberFormat="1" applyFont="1" applyBorder="1" applyAlignment="1">
      <alignment vertical="center" shrinkToFit="1"/>
    </xf>
    <xf numFmtId="177" fontId="0" fillId="0" borderId="46" xfId="0" applyNumberFormat="1" applyBorder="1" applyAlignment="1">
      <alignment vertical="center" shrinkToFit="1"/>
    </xf>
    <xf numFmtId="0" fontId="0" fillId="0" borderId="12" xfId="0" applyFont="1" applyBorder="1">
      <alignment vertical="center"/>
    </xf>
    <xf numFmtId="0" fontId="0" fillId="0" borderId="29" xfId="0" applyBorder="1" applyAlignment="1">
      <alignment vertical="center" textRotation="255" shrinkToFit="1"/>
    </xf>
    <xf numFmtId="0" fontId="0" fillId="0" borderId="35" xfId="0" applyBorder="1" applyAlignment="1">
      <alignment vertical="distributed" textRotation="255"/>
    </xf>
    <xf numFmtId="0" fontId="0" fillId="0" borderId="29" xfId="0" applyBorder="1" applyAlignment="1">
      <alignment vertical="distributed" textRotation="255"/>
    </xf>
    <xf numFmtId="0" fontId="0" fillId="0" borderId="29" xfId="0" applyBorder="1" applyAlignment="1">
      <alignment vertical="distributed" textRotation="255" shrinkToFit="1"/>
    </xf>
    <xf numFmtId="0" fontId="0" fillId="0" borderId="29" xfId="0" applyBorder="1" applyAlignment="1">
      <alignment vertical="center" textRotation="255"/>
    </xf>
    <xf numFmtId="176" fontId="5" fillId="4" borderId="41" xfId="0" applyNumberFormat="1" applyFont="1" applyFill="1" applyBorder="1">
      <alignment vertical="center"/>
    </xf>
    <xf numFmtId="176" fontId="5" fillId="4" borderId="36" xfId="0" applyNumberFormat="1" applyFont="1" applyFill="1" applyBorder="1">
      <alignment vertical="center"/>
    </xf>
    <xf numFmtId="176" fontId="5" fillId="4" borderId="40" xfId="0" applyNumberFormat="1" applyFont="1" applyFill="1" applyBorder="1">
      <alignment vertical="center"/>
    </xf>
    <xf numFmtId="176" fontId="7" fillId="3" borderId="42" xfId="0" applyNumberFormat="1" applyFont="1" applyFill="1" applyBorder="1">
      <alignment vertical="center"/>
    </xf>
    <xf numFmtId="176" fontId="5" fillId="4" borderId="43" xfId="0" applyNumberFormat="1" applyFont="1" applyFill="1" applyBorder="1">
      <alignment vertical="center"/>
    </xf>
    <xf numFmtId="176" fontId="5" fillId="4" borderId="44" xfId="0" applyNumberFormat="1" applyFont="1" applyFill="1" applyBorder="1">
      <alignment vertical="center"/>
    </xf>
    <xf numFmtId="176" fontId="7" fillId="0" borderId="12" xfId="0" applyNumberFormat="1" applyFont="1" applyFill="1" applyBorder="1">
      <alignment vertical="center"/>
    </xf>
    <xf numFmtId="176" fontId="5" fillId="0" borderId="41" xfId="0" applyNumberFormat="1" applyFont="1" applyFill="1" applyBorder="1">
      <alignment vertical="center"/>
    </xf>
    <xf numFmtId="176" fontId="5" fillId="0" borderId="36" xfId="0" applyNumberFormat="1" applyFont="1" applyFill="1" applyBorder="1">
      <alignment vertical="center"/>
    </xf>
    <xf numFmtId="176" fontId="5" fillId="0" borderId="40" xfId="0" applyNumberFormat="1" applyFont="1" applyFill="1" applyBorder="1">
      <alignment vertical="center"/>
    </xf>
    <xf numFmtId="176" fontId="7" fillId="0" borderId="42" xfId="0" applyNumberFormat="1" applyFont="1" applyFill="1" applyBorder="1">
      <alignment vertical="center"/>
    </xf>
    <xf numFmtId="176" fontId="5" fillId="0" borderId="43" xfId="0" applyNumberFormat="1" applyFont="1" applyFill="1" applyBorder="1">
      <alignment vertical="center"/>
    </xf>
    <xf numFmtId="176" fontId="5" fillId="0" borderId="44" xfId="0" applyNumberFormat="1" applyFont="1" applyFill="1" applyBorder="1">
      <alignment vertical="center"/>
    </xf>
    <xf numFmtId="0" fontId="0" fillId="0" borderId="48" xfId="0" applyFont="1" applyBorder="1" applyAlignment="1">
      <alignment horizontal="distributed" vertical="center"/>
    </xf>
    <xf numFmtId="0" fontId="0" fillId="4" borderId="48" xfId="0" applyFont="1" applyFill="1" applyBorder="1" applyAlignment="1">
      <alignment horizontal="distributed" vertical="center"/>
    </xf>
    <xf numFmtId="0" fontId="0" fillId="0" borderId="49" xfId="0" applyFont="1" applyBorder="1" applyAlignment="1">
      <alignment horizontal="distributed" vertical="center" wrapText="1"/>
    </xf>
    <xf numFmtId="0" fontId="0" fillId="4" borderId="49" xfId="0" applyFont="1" applyFill="1" applyBorder="1" applyAlignment="1">
      <alignment horizontal="distributed" vertical="center" wrapText="1"/>
    </xf>
    <xf numFmtId="0" fontId="0" fillId="0" borderId="49" xfId="0" applyFont="1" applyFill="1" applyBorder="1" applyAlignment="1">
      <alignment horizontal="distributed" vertical="center" wrapText="1"/>
    </xf>
    <xf numFmtId="0" fontId="0" fillId="4" borderId="48" xfId="0" applyFont="1" applyFill="1" applyBorder="1" applyAlignment="1">
      <alignment horizontal="distributed" vertical="center" wrapText="1"/>
    </xf>
    <xf numFmtId="0" fontId="0" fillId="0" borderId="48" xfId="0" applyFont="1" applyFill="1" applyBorder="1" applyAlignment="1">
      <alignment horizontal="distributed" vertical="center" wrapText="1"/>
    </xf>
    <xf numFmtId="0" fontId="0" fillId="0" borderId="51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0" xfId="0" applyBorder="1" applyAlignment="1">
      <alignment vertical="distributed"/>
    </xf>
    <xf numFmtId="0" fontId="0" fillId="0" borderId="20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20" xfId="0" applyBorder="1" applyAlignment="1">
      <alignment vertical="distributed"/>
    </xf>
    <xf numFmtId="0" fontId="0" fillId="0" borderId="7" xfId="0" applyBorder="1" applyAlignment="1">
      <alignment horizontal="right" vertical="center"/>
    </xf>
    <xf numFmtId="3" fontId="7" fillId="3" borderId="4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63" xfId="0" applyBorder="1" applyAlignment="1">
      <alignment horizontal="left" vertical="center"/>
    </xf>
    <xf numFmtId="0" fontId="0" fillId="0" borderId="63" xfId="0" applyBorder="1" applyAlignment="1">
      <alignment vertical="center"/>
    </xf>
    <xf numFmtId="0" fontId="0" fillId="0" borderId="0" xfId="0" applyBorder="1" applyAlignment="1">
      <alignment vertical="distributed" textRotation="255" shrinkToFit="1"/>
    </xf>
    <xf numFmtId="0" fontId="0" fillId="0" borderId="0" xfId="0" applyBorder="1" applyAlignment="1">
      <alignment vertical="distributed"/>
    </xf>
    <xf numFmtId="0" fontId="0" fillId="4" borderId="48" xfId="0" applyFill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83" xfId="0" applyBorder="1" applyAlignment="1">
      <alignment vertical="top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20" xfId="0" applyBorder="1" applyAlignment="1">
      <alignment horizontal="center" vertical="distributed" textRotation="255" indent="1" shrinkToFit="1"/>
    </xf>
    <xf numFmtId="0" fontId="0" fillId="0" borderId="20" xfId="0" applyBorder="1" applyAlignment="1">
      <alignment horizontal="center" vertical="distributed" textRotation="255" indent="1"/>
    </xf>
    <xf numFmtId="0" fontId="0" fillId="0" borderId="50" xfId="0" applyBorder="1" applyAlignment="1">
      <alignment horizontal="center" vertical="distributed" textRotation="255" indent="1"/>
    </xf>
    <xf numFmtId="0" fontId="0" fillId="0" borderId="12" xfId="0" applyBorder="1" applyAlignment="1">
      <alignment horizontal="center" vertical="distributed" textRotation="255" indent="1" shrinkToFit="1"/>
    </xf>
    <xf numFmtId="0" fontId="0" fillId="0" borderId="43" xfId="0" applyBorder="1" applyAlignment="1">
      <alignment horizontal="center" vertical="distributed" textRotation="255" indent="1" shrinkToFit="1"/>
    </xf>
    <xf numFmtId="0" fontId="0" fillId="0" borderId="36" xfId="0" applyBorder="1" applyAlignment="1">
      <alignment horizontal="center" vertical="distributed" textRotation="255" indent="1" shrinkToFit="1"/>
    </xf>
    <xf numFmtId="0" fontId="0" fillId="0" borderId="66" xfId="0" applyBorder="1" applyAlignment="1">
      <alignment horizontal="center" vertical="distributed" textRotation="255" indent="1" shrinkToFit="1"/>
    </xf>
    <xf numFmtId="0" fontId="0" fillId="0" borderId="86" xfId="0" applyBorder="1" applyAlignment="1">
      <alignment horizontal="center" vertical="distributed" textRotation="255" indent="1"/>
    </xf>
    <xf numFmtId="0" fontId="0" fillId="0" borderId="46" xfId="0" applyNumberFormat="1" applyBorder="1" applyAlignment="1">
      <alignment vertical="center" shrinkToFit="1"/>
    </xf>
    <xf numFmtId="176" fontId="5" fillId="3" borderId="12" xfId="0" applyNumberFormat="1" applyFont="1" applyFill="1" applyBorder="1">
      <alignment vertical="center"/>
    </xf>
    <xf numFmtId="176" fontId="7" fillId="4" borderId="42" xfId="0" applyNumberFormat="1" applyFont="1" applyFill="1" applyBorder="1">
      <alignment vertical="center"/>
    </xf>
    <xf numFmtId="3" fontId="7" fillId="0" borderId="42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81" xfId="0" applyFont="1" applyBorder="1" applyAlignment="1">
      <alignment horizontal="distributed" vertical="center"/>
    </xf>
    <xf numFmtId="3" fontId="0" fillId="0" borderId="12" xfId="0" applyNumberFormat="1" applyBorder="1" applyAlignment="1">
      <alignment vertical="distributed"/>
    </xf>
    <xf numFmtId="176" fontId="12" fillId="0" borderId="12" xfId="0" applyNumberFormat="1" applyFont="1" applyFill="1" applyBorder="1">
      <alignment vertical="center"/>
    </xf>
    <xf numFmtId="176" fontId="11" fillId="0" borderId="41" xfId="0" applyNumberFormat="1" applyFont="1" applyFill="1" applyBorder="1">
      <alignment vertical="center"/>
    </xf>
    <xf numFmtId="176" fontId="11" fillId="0" borderId="36" xfId="0" applyNumberFormat="1" applyFont="1" applyFill="1" applyBorder="1">
      <alignment vertical="center"/>
    </xf>
    <xf numFmtId="176" fontId="11" fillId="0" borderId="40" xfId="0" applyNumberFormat="1" applyFont="1" applyFill="1" applyBorder="1">
      <alignment vertical="center"/>
    </xf>
    <xf numFmtId="176" fontId="12" fillId="0" borderId="42" xfId="0" applyNumberFormat="1" applyFont="1" applyFill="1" applyBorder="1">
      <alignment vertical="center"/>
    </xf>
    <xf numFmtId="176" fontId="11" fillId="0" borderId="43" xfId="0" applyNumberFormat="1" applyFont="1" applyFill="1" applyBorder="1">
      <alignment vertical="center"/>
    </xf>
    <xf numFmtId="176" fontId="11" fillId="0" borderId="44" xfId="0" applyNumberFormat="1" applyFont="1" applyFill="1" applyBorder="1">
      <alignment vertical="center"/>
    </xf>
    <xf numFmtId="0" fontId="12" fillId="4" borderId="12" xfId="0" applyFont="1" applyFill="1" applyBorder="1" applyAlignment="1">
      <alignment horizontal="right" vertical="center"/>
    </xf>
    <xf numFmtId="0" fontId="11" fillId="4" borderId="41" xfId="0" applyFont="1" applyFill="1" applyBorder="1" applyAlignment="1">
      <alignment horizontal="right" vertical="center" textRotation="255"/>
    </xf>
    <xf numFmtId="0" fontId="11" fillId="4" borderId="36" xfId="0" applyFont="1" applyFill="1" applyBorder="1" applyAlignment="1">
      <alignment horizontal="right" vertical="center" textRotation="255"/>
    </xf>
    <xf numFmtId="0" fontId="11" fillId="4" borderId="40" xfId="0" applyFont="1" applyFill="1" applyBorder="1" applyAlignment="1">
      <alignment horizontal="right" vertical="center" textRotation="255"/>
    </xf>
    <xf numFmtId="0" fontId="12" fillId="3" borderId="12" xfId="0" applyFont="1" applyFill="1" applyBorder="1" applyAlignment="1">
      <alignment horizontal="right" vertical="center"/>
    </xf>
    <xf numFmtId="0" fontId="11" fillId="4" borderId="41" xfId="0" applyFont="1" applyFill="1" applyBorder="1" applyAlignment="1">
      <alignment horizontal="right" vertical="center"/>
    </xf>
    <xf numFmtId="0" fontId="11" fillId="4" borderId="36" xfId="0" applyFont="1" applyFill="1" applyBorder="1" applyAlignment="1">
      <alignment horizontal="right" vertical="center"/>
    </xf>
    <xf numFmtId="0" fontId="11" fillId="4" borderId="40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right" vertical="center"/>
    </xf>
    <xf numFmtId="0" fontId="11" fillId="4" borderId="66" xfId="0" applyFont="1" applyFill="1" applyBorder="1" applyAlignment="1">
      <alignment horizontal="right" vertical="center" textRotation="255"/>
    </xf>
    <xf numFmtId="3" fontId="12" fillId="3" borderId="42" xfId="0" applyNumberFormat="1" applyFont="1" applyFill="1" applyBorder="1" applyAlignment="1">
      <alignment horizontal="right" vertical="center"/>
    </xf>
    <xf numFmtId="0" fontId="11" fillId="4" borderId="43" xfId="0" applyFont="1" applyFill="1" applyBorder="1" applyAlignment="1">
      <alignment horizontal="right" vertical="center"/>
    </xf>
    <xf numFmtId="0" fontId="11" fillId="4" borderId="36" xfId="0" applyFont="1" applyFill="1" applyBorder="1" applyAlignment="1">
      <alignment horizontal="right" vertical="center" wrapText="1"/>
    </xf>
    <xf numFmtId="0" fontId="11" fillId="4" borderId="44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right" vertical="center"/>
    </xf>
    <xf numFmtId="0" fontId="11" fillId="0" borderId="36" xfId="0" applyFont="1" applyFill="1" applyBorder="1" applyAlignment="1">
      <alignment horizontal="right" vertical="center"/>
    </xf>
    <xf numFmtId="0" fontId="11" fillId="0" borderId="40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right" vertical="center" wrapText="1"/>
    </xf>
    <xf numFmtId="0" fontId="12" fillId="0" borderId="42" xfId="0" applyFont="1" applyFill="1" applyBorder="1" applyAlignment="1">
      <alignment horizontal="right" vertical="center"/>
    </xf>
    <xf numFmtId="0" fontId="11" fillId="0" borderId="43" xfId="0" applyFont="1" applyBorder="1" applyAlignment="1">
      <alignment horizontal="right" vertical="center"/>
    </xf>
    <xf numFmtId="0" fontId="11" fillId="0" borderId="36" xfId="0" applyFont="1" applyBorder="1" applyAlignment="1">
      <alignment horizontal="right" vertical="center"/>
    </xf>
    <xf numFmtId="0" fontId="11" fillId="0" borderId="40" xfId="0" applyFont="1" applyBorder="1" applyAlignment="1">
      <alignment horizontal="right" vertical="center"/>
    </xf>
    <xf numFmtId="0" fontId="11" fillId="0" borderId="36" xfId="0" applyFont="1" applyBorder="1" applyAlignment="1">
      <alignment horizontal="right" vertical="center" wrapText="1"/>
    </xf>
    <xf numFmtId="0" fontId="11" fillId="0" borderId="44" xfId="0" applyFont="1" applyBorder="1" applyAlignment="1">
      <alignment horizontal="right" vertical="center"/>
    </xf>
    <xf numFmtId="0" fontId="11" fillId="4" borderId="41" xfId="0" applyFont="1" applyFill="1" applyBorder="1" applyAlignment="1">
      <alignment horizontal="right" vertical="center" wrapText="1"/>
    </xf>
    <xf numFmtId="0" fontId="12" fillId="3" borderId="42" xfId="0" applyFont="1" applyFill="1" applyBorder="1" applyAlignment="1">
      <alignment horizontal="right" vertical="center"/>
    </xf>
    <xf numFmtId="176" fontId="12" fillId="3" borderId="12" xfId="0" applyNumberFormat="1" applyFont="1" applyFill="1" applyBorder="1">
      <alignment vertical="center"/>
    </xf>
    <xf numFmtId="176" fontId="11" fillId="0" borderId="29" xfId="0" applyNumberFormat="1" applyFont="1" applyBorder="1">
      <alignment vertical="center"/>
    </xf>
    <xf numFmtId="176" fontId="11" fillId="0" borderId="20" xfId="0" applyNumberFormat="1" applyFont="1" applyBorder="1">
      <alignment vertical="center"/>
    </xf>
    <xf numFmtId="176" fontId="11" fillId="0" borderId="34" xfId="0" applyNumberFormat="1" applyFont="1" applyBorder="1">
      <alignment vertical="center"/>
    </xf>
    <xf numFmtId="176" fontId="11" fillId="0" borderId="21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176" fontId="11" fillId="4" borderId="29" xfId="0" applyNumberFormat="1" applyFont="1" applyFill="1" applyBorder="1">
      <alignment vertical="center"/>
    </xf>
    <xf numFmtId="176" fontId="11" fillId="4" borderId="20" xfId="0" applyNumberFormat="1" applyFont="1" applyFill="1" applyBorder="1">
      <alignment vertical="center"/>
    </xf>
    <xf numFmtId="176" fontId="11" fillId="4" borderId="34" xfId="0" applyNumberFormat="1" applyFont="1" applyFill="1" applyBorder="1">
      <alignment vertical="center"/>
    </xf>
    <xf numFmtId="176" fontId="11" fillId="4" borderId="21" xfId="0" applyNumberFormat="1" applyFont="1" applyFill="1" applyBorder="1">
      <alignment vertical="center"/>
    </xf>
    <xf numFmtId="176" fontId="11" fillId="4" borderId="39" xfId="0" applyNumberFormat="1" applyFont="1" applyFill="1" applyBorder="1">
      <alignment vertical="center"/>
    </xf>
    <xf numFmtId="176" fontId="11" fillId="0" borderId="29" xfId="0" applyNumberFormat="1" applyFont="1" applyFill="1" applyBorder="1">
      <alignment vertical="center"/>
    </xf>
    <xf numFmtId="176" fontId="11" fillId="0" borderId="20" xfId="0" applyNumberFormat="1" applyFont="1" applyFill="1" applyBorder="1">
      <alignment vertical="center"/>
    </xf>
    <xf numFmtId="176" fontId="11" fillId="0" borderId="34" xfId="0" applyNumberFormat="1" applyFont="1" applyFill="1" applyBorder="1">
      <alignment vertical="center"/>
    </xf>
    <xf numFmtId="176" fontId="11" fillId="0" borderId="21" xfId="0" applyNumberFormat="1" applyFont="1" applyFill="1" applyBorder="1">
      <alignment vertical="center"/>
    </xf>
    <xf numFmtId="176" fontId="11" fillId="0" borderId="39" xfId="0" applyNumberFormat="1" applyFont="1" applyFill="1" applyBorder="1">
      <alignment vertical="center"/>
    </xf>
    <xf numFmtId="176" fontId="11" fillId="4" borderId="41" xfId="0" applyNumberFormat="1" applyFont="1" applyFill="1" applyBorder="1">
      <alignment vertical="center"/>
    </xf>
    <xf numFmtId="176" fontId="11" fillId="4" borderId="36" xfId="0" applyNumberFormat="1" applyFont="1" applyFill="1" applyBorder="1">
      <alignment vertical="center"/>
    </xf>
    <xf numFmtId="176" fontId="11" fillId="4" borderId="40" xfId="0" applyNumberFormat="1" applyFont="1" applyFill="1" applyBorder="1">
      <alignment vertical="center"/>
    </xf>
    <xf numFmtId="176" fontId="12" fillId="3" borderId="42" xfId="0" applyNumberFormat="1" applyFont="1" applyFill="1" applyBorder="1">
      <alignment vertical="center"/>
    </xf>
    <xf numFmtId="176" fontId="11" fillId="4" borderId="43" xfId="0" applyNumberFormat="1" applyFont="1" applyFill="1" applyBorder="1">
      <alignment vertical="center"/>
    </xf>
    <xf numFmtId="176" fontId="11" fillId="4" borderId="44" xfId="0" applyNumberFormat="1" applyFont="1" applyFill="1" applyBorder="1">
      <alignment vertical="center"/>
    </xf>
    <xf numFmtId="49" fontId="12" fillId="4" borderId="42" xfId="0" applyNumberFormat="1" applyFont="1" applyFill="1" applyBorder="1" applyAlignment="1">
      <alignment horizontal="right" vertical="center"/>
    </xf>
    <xf numFmtId="0" fontId="12" fillId="0" borderId="12" xfId="0" applyFont="1" applyBorder="1">
      <alignment vertical="center"/>
    </xf>
    <xf numFmtId="176" fontId="12" fillId="4" borderId="12" xfId="0" applyNumberFormat="1" applyFont="1" applyFill="1" applyBorder="1">
      <alignment vertical="center"/>
    </xf>
    <xf numFmtId="176" fontId="12" fillId="0" borderId="12" xfId="0" applyNumberFormat="1" applyFont="1" applyBorder="1">
      <alignment vertical="center"/>
    </xf>
    <xf numFmtId="176" fontId="12" fillId="4" borderId="42" xfId="0" applyNumberFormat="1" applyFont="1" applyFill="1" applyBorder="1">
      <alignment vertical="center"/>
    </xf>
    <xf numFmtId="0" fontId="3" fillId="0" borderId="57" xfId="0" applyFont="1" applyBorder="1" applyAlignment="1">
      <alignment horizontal="distributed" vertical="center" shrinkToFit="1"/>
    </xf>
    <xf numFmtId="0" fontId="3" fillId="0" borderId="51" xfId="0" applyFont="1" applyBorder="1" applyAlignment="1">
      <alignment horizontal="distributed" vertical="center" shrinkToFit="1"/>
    </xf>
    <xf numFmtId="0" fontId="0" fillId="0" borderId="68" xfId="0" applyBorder="1" applyAlignment="1">
      <alignment vertical="distributed" textRotation="255" indent="1"/>
    </xf>
    <xf numFmtId="0" fontId="0" fillId="0" borderId="42" xfId="0" applyBorder="1" applyAlignment="1">
      <alignment vertical="distributed" textRotation="255" indent="1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49" xfId="0" applyBorder="1" applyAlignment="1">
      <alignment horizontal="distributed" vertical="distributed"/>
    </xf>
    <xf numFmtId="0" fontId="0" fillId="0" borderId="50" xfId="0" applyBorder="1" applyAlignment="1">
      <alignment horizontal="distributed" vertical="distributed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10" fillId="0" borderId="80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56" xfId="0" applyBorder="1" applyAlignment="1">
      <alignment horizontal="center" vertical="distributed" textRotation="255" indent="1" shrinkToFit="1"/>
    </xf>
    <xf numFmtId="0" fontId="0" fillId="0" borderId="76" xfId="0" applyBorder="1" applyAlignment="1">
      <alignment horizontal="center" vertical="distributed" textRotation="255" indent="1" shrinkToFit="1"/>
    </xf>
    <xf numFmtId="0" fontId="0" fillId="0" borderId="42" xfId="0" applyBorder="1" applyAlignment="1">
      <alignment horizontal="center" vertical="distributed" textRotation="255" indent="1" shrinkToFit="1"/>
    </xf>
    <xf numFmtId="0" fontId="0" fillId="0" borderId="82" xfId="0" applyBorder="1" applyAlignment="1">
      <alignment vertical="distributed" textRotation="255" indent="1"/>
    </xf>
    <xf numFmtId="0" fontId="0" fillId="0" borderId="78" xfId="0" applyBorder="1" applyAlignment="1">
      <alignment vertical="distributed" textRotation="255" indent="1"/>
    </xf>
    <xf numFmtId="0" fontId="0" fillId="0" borderId="65" xfId="0" applyBorder="1" applyAlignment="1">
      <alignment vertical="distributed" textRotation="255" indent="1"/>
    </xf>
    <xf numFmtId="0" fontId="0" fillId="0" borderId="82" xfId="0" applyBorder="1" applyAlignment="1">
      <alignment horizontal="center" vertical="distributed" textRotation="255" indent="1"/>
    </xf>
    <xf numFmtId="0" fontId="0" fillId="0" borderId="76" xfId="0" applyBorder="1" applyAlignment="1">
      <alignment horizontal="center" vertical="distributed" textRotation="255" indent="1"/>
    </xf>
    <xf numFmtId="0" fontId="0" fillId="0" borderId="42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3" fillId="3" borderId="68" xfId="0" applyFont="1" applyFill="1" applyBorder="1" applyAlignment="1">
      <alignment vertical="center" textRotation="255"/>
    </xf>
    <xf numFmtId="0" fontId="3" fillId="3" borderId="42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69" xfId="0" applyFont="1" applyBorder="1" applyAlignment="1">
      <alignment vertical="distributed" textRotation="255"/>
    </xf>
    <xf numFmtId="0" fontId="5" fillId="0" borderId="70" xfId="0" applyFont="1" applyBorder="1" applyAlignment="1">
      <alignment vertical="distributed" textRotation="255"/>
    </xf>
    <xf numFmtId="0" fontId="5" fillId="0" borderId="71" xfId="0" applyFont="1" applyBorder="1" applyAlignment="1">
      <alignment vertical="distributed" textRotation="255"/>
    </xf>
    <xf numFmtId="0" fontId="0" fillId="0" borderId="72" xfId="0" applyFont="1" applyBorder="1" applyAlignment="1">
      <alignment horizontal="center" vertical="distributed"/>
    </xf>
    <xf numFmtId="0" fontId="0" fillId="0" borderId="73" xfId="0" applyFont="1" applyBorder="1" applyAlignment="1">
      <alignment horizontal="center" vertical="distributed"/>
    </xf>
    <xf numFmtId="0" fontId="0" fillId="0" borderId="2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distributed" textRotation="255"/>
    </xf>
    <xf numFmtId="0" fontId="0" fillId="0" borderId="76" xfId="0" applyFont="1" applyBorder="1" applyAlignment="1">
      <alignment horizontal="center" vertical="distributed" textRotation="255"/>
    </xf>
    <xf numFmtId="0" fontId="0" fillId="0" borderId="42" xfId="0" applyFont="1" applyBorder="1" applyAlignment="1">
      <alignment horizontal="center" vertical="distributed" textRotation="255"/>
    </xf>
    <xf numFmtId="0" fontId="0" fillId="0" borderId="62" xfId="0" applyFont="1" applyBorder="1" applyAlignment="1">
      <alignment horizontal="center" vertical="distributed"/>
    </xf>
    <xf numFmtId="0" fontId="0" fillId="0" borderId="63" xfId="0" applyFont="1" applyBorder="1" applyAlignment="1">
      <alignment horizontal="center" vertical="distributed"/>
    </xf>
    <xf numFmtId="0" fontId="0" fillId="0" borderId="64" xfId="0" applyFont="1" applyBorder="1" applyAlignment="1">
      <alignment horizontal="center" vertical="distributed"/>
    </xf>
    <xf numFmtId="0" fontId="0" fillId="0" borderId="65" xfId="0" applyFont="1" applyBorder="1" applyAlignment="1">
      <alignment horizontal="center" vertical="distributed"/>
    </xf>
    <xf numFmtId="0" fontId="0" fillId="0" borderId="33" xfId="0" applyFont="1" applyBorder="1" applyAlignment="1">
      <alignment horizontal="center" vertical="distributed"/>
    </xf>
    <xf numFmtId="0" fontId="0" fillId="0" borderId="66" xfId="0" applyFont="1" applyBorder="1" applyAlignment="1">
      <alignment horizontal="center" vertical="distributed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 wrapText="1"/>
    </xf>
    <xf numFmtId="0" fontId="0" fillId="0" borderId="77" xfId="0" applyBorder="1" applyAlignment="1">
      <alignment vertical="center"/>
    </xf>
    <xf numFmtId="0" fontId="0" fillId="0" borderId="68" xfId="0" applyBorder="1" applyAlignment="1">
      <alignment vertical="center" textRotation="255" shrinkToFit="1"/>
    </xf>
    <xf numFmtId="0" fontId="0" fillId="0" borderId="42" xfId="0" applyBorder="1" applyAlignment="1">
      <alignment vertical="center" shrinkToFit="1"/>
    </xf>
    <xf numFmtId="0" fontId="0" fillId="0" borderId="68" xfId="0" applyBorder="1" applyAlignment="1">
      <alignment vertical="distributed" textRotation="255"/>
    </xf>
    <xf numFmtId="0" fontId="0" fillId="0" borderId="42" xfId="0" applyBorder="1" applyAlignment="1">
      <alignment vertical="distributed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3" fillId="0" borderId="28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0" fillId="0" borderId="68" xfId="0" applyBorder="1" applyAlignment="1">
      <alignment vertical="center" textRotation="255"/>
    </xf>
    <xf numFmtId="0" fontId="0" fillId="0" borderId="76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7" xfId="0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justify"/>
    </xf>
    <xf numFmtId="0" fontId="3" fillId="0" borderId="28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62" xfId="0" applyBorder="1" applyAlignment="1">
      <alignment horizontal="center" vertical="center" textRotation="255"/>
    </xf>
    <xf numFmtId="0" fontId="0" fillId="0" borderId="78" xfId="0" applyBorder="1" applyAlignment="1">
      <alignment vertical="center" textRotation="255"/>
    </xf>
    <xf numFmtId="0" fontId="0" fillId="0" borderId="65" xfId="0" applyBorder="1" applyAlignment="1">
      <alignment vertical="center" textRotation="255"/>
    </xf>
    <xf numFmtId="0" fontId="0" fillId="0" borderId="76" xfId="0" applyBorder="1" applyAlignment="1">
      <alignment vertical="center"/>
    </xf>
    <xf numFmtId="0" fontId="0" fillId="0" borderId="4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tabSelected="1" zoomScaleNormal="100" zoomScaleSheetLayoutView="100" workbookViewId="0">
      <selection activeCell="E12" sqref="E12"/>
    </sheetView>
  </sheetViews>
  <sheetFormatPr defaultRowHeight="13.5" x14ac:dyDescent="0.15"/>
  <cols>
    <col min="1" max="19" width="6.625" customWidth="1"/>
  </cols>
  <sheetData>
    <row r="2" spans="1:21" x14ac:dyDescent="0.15">
      <c r="N2" s="240" t="s">
        <v>100</v>
      </c>
      <c r="O2" s="240"/>
      <c r="P2" s="240"/>
      <c r="Q2" s="240"/>
      <c r="R2" s="240"/>
    </row>
    <row r="3" spans="1:21" x14ac:dyDescent="0.15">
      <c r="C3" s="241" t="s">
        <v>143</v>
      </c>
      <c r="D3" s="241"/>
      <c r="E3" s="241"/>
      <c r="F3" s="241"/>
      <c r="G3" s="241"/>
      <c r="H3" s="241"/>
      <c r="I3" s="241"/>
      <c r="J3" s="241"/>
      <c r="K3" s="241"/>
      <c r="L3" s="241"/>
      <c r="N3" s="149"/>
      <c r="O3" s="149"/>
      <c r="P3" s="149"/>
      <c r="Q3" s="149"/>
      <c r="R3" s="149"/>
    </row>
    <row r="4" spans="1:21" x14ac:dyDescent="0.15">
      <c r="C4" s="241"/>
      <c r="D4" s="241"/>
      <c r="E4" s="241"/>
      <c r="F4" s="241"/>
      <c r="G4" s="241"/>
      <c r="H4" s="241"/>
      <c r="I4" s="241"/>
      <c r="J4" s="241"/>
      <c r="K4" s="241"/>
      <c r="L4" s="241"/>
      <c r="N4" s="149"/>
      <c r="O4" s="149"/>
      <c r="P4" s="149" t="s">
        <v>178</v>
      </c>
      <c r="Q4" s="149"/>
      <c r="R4" s="240" t="s">
        <v>175</v>
      </c>
      <c r="S4" s="240"/>
    </row>
    <row r="5" spans="1:21" ht="24.75" thickBot="1" x14ac:dyDescent="0.2">
      <c r="C5" s="148"/>
      <c r="D5" s="148"/>
      <c r="E5" s="148"/>
      <c r="F5" s="148"/>
      <c r="G5" s="148"/>
      <c r="H5" s="148"/>
      <c r="I5" s="148"/>
      <c r="J5" s="148"/>
      <c r="K5" s="148"/>
      <c r="L5" s="148"/>
      <c r="N5" s="149"/>
      <c r="O5" s="149"/>
      <c r="P5" s="242" t="s">
        <v>230</v>
      </c>
      <c r="Q5" s="242"/>
      <c r="R5" s="149"/>
      <c r="U5" t="s">
        <v>100</v>
      </c>
    </row>
    <row r="6" spans="1:21" ht="21.75" customHeight="1" x14ac:dyDescent="0.15">
      <c r="A6" s="243"/>
      <c r="B6" s="244"/>
      <c r="C6" s="249" t="s">
        <v>131</v>
      </c>
      <c r="D6" s="252" t="s">
        <v>130</v>
      </c>
      <c r="E6" s="150"/>
      <c r="F6" s="255" t="s">
        <v>94</v>
      </c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9"/>
    </row>
    <row r="7" spans="1:21" ht="21.75" customHeight="1" x14ac:dyDescent="0.15">
      <c r="A7" s="245"/>
      <c r="B7" s="246"/>
      <c r="C7" s="250"/>
      <c r="D7" s="253"/>
      <c r="E7" s="232" t="s">
        <v>177</v>
      </c>
      <c r="F7" s="256"/>
      <c r="G7" s="234" t="s">
        <v>179</v>
      </c>
      <c r="H7" s="235"/>
      <c r="I7" s="235"/>
      <c r="J7" s="235"/>
      <c r="K7" s="236"/>
      <c r="L7" s="234" t="s">
        <v>196</v>
      </c>
      <c r="M7" s="235"/>
      <c r="N7" s="235"/>
      <c r="O7" s="235"/>
      <c r="P7" s="235"/>
      <c r="Q7" s="235"/>
      <c r="R7" s="235"/>
      <c r="S7" s="237"/>
    </row>
    <row r="8" spans="1:21" ht="113.25" customHeight="1" x14ac:dyDescent="0.15">
      <c r="A8" s="247"/>
      <c r="B8" s="248"/>
      <c r="C8" s="251"/>
      <c r="D8" s="254"/>
      <c r="E8" s="233"/>
      <c r="F8" s="257"/>
      <c r="G8" s="151" t="s">
        <v>88</v>
      </c>
      <c r="H8" s="152" t="s">
        <v>89</v>
      </c>
      <c r="I8" s="153" t="s">
        <v>132</v>
      </c>
      <c r="J8" s="154" t="s">
        <v>87</v>
      </c>
      <c r="K8" s="155" t="s">
        <v>95</v>
      </c>
      <c r="L8" s="156" t="s">
        <v>98</v>
      </c>
      <c r="M8" s="157" t="s">
        <v>197</v>
      </c>
      <c r="N8" s="157" t="s">
        <v>97</v>
      </c>
      <c r="O8" s="157" t="s">
        <v>198</v>
      </c>
      <c r="P8" s="157" t="s">
        <v>90</v>
      </c>
      <c r="Q8" s="157" t="s">
        <v>91</v>
      </c>
      <c r="R8" s="158" t="s">
        <v>87</v>
      </c>
      <c r="S8" s="159" t="s">
        <v>95</v>
      </c>
    </row>
    <row r="9" spans="1:21" ht="39.950000000000003" customHeight="1" x14ac:dyDescent="0.15">
      <c r="A9" s="238" t="s">
        <v>180</v>
      </c>
      <c r="B9" s="239"/>
      <c r="C9" s="93">
        <f>横須賀警察署管内!D8</f>
        <v>1131</v>
      </c>
      <c r="D9" s="104">
        <f>横須賀警察署管内!E8</f>
        <v>353</v>
      </c>
      <c r="E9" s="168">
        <v>58</v>
      </c>
      <c r="F9" s="107">
        <f>K9+S9</f>
        <v>778</v>
      </c>
      <c r="G9" s="134">
        <f>横須賀警察署管内!G8</f>
        <v>29</v>
      </c>
      <c r="H9" s="137">
        <f>横須賀警察署管内!H8</f>
        <v>6</v>
      </c>
      <c r="I9" s="139">
        <f>横須賀警察署管内!I8</f>
        <v>33</v>
      </c>
      <c r="J9" s="136">
        <f>横須賀警察署管内!J8</f>
        <v>31</v>
      </c>
      <c r="K9" s="85">
        <f>G9+H9+I9+J9</f>
        <v>99</v>
      </c>
      <c r="L9" s="134">
        <f>横須賀警察署管内!L8</f>
        <v>10</v>
      </c>
      <c r="M9" s="139">
        <f>横須賀警察署管内!M8</f>
        <v>40</v>
      </c>
      <c r="N9" s="139">
        <f>横須賀警察署管内!N8</f>
        <v>205</v>
      </c>
      <c r="O9" s="137">
        <f>横須賀警察署管内!O8</f>
        <v>5</v>
      </c>
      <c r="P9" s="137">
        <f>横須賀警察署管内!P8</f>
        <v>22</v>
      </c>
      <c r="Q9" s="139">
        <f>横須賀警察署管内!Q8</f>
        <v>22</v>
      </c>
      <c r="R9" s="136">
        <f>横須賀警察署管内!R8</f>
        <v>375</v>
      </c>
      <c r="S9" s="103">
        <f>L9+M9+N9+O9+P9+Q9+R9</f>
        <v>679</v>
      </c>
    </row>
    <row r="10" spans="1:21" ht="39.950000000000003" customHeight="1" x14ac:dyDescent="0.15">
      <c r="A10" s="238" t="s">
        <v>182</v>
      </c>
      <c r="B10" s="239"/>
      <c r="C10" s="96">
        <f>田浦警察署管内!D8</f>
        <v>294</v>
      </c>
      <c r="D10" s="97">
        <f>田浦警察署管内!E8</f>
        <v>136</v>
      </c>
      <c r="E10" s="168">
        <v>24</v>
      </c>
      <c r="F10" s="97">
        <f>K10+S10</f>
        <v>158</v>
      </c>
      <c r="G10" s="134">
        <f>田浦警察署管内!G8</f>
        <v>6</v>
      </c>
      <c r="H10" s="137">
        <f>田浦警察署管内!H8</f>
        <v>2</v>
      </c>
      <c r="I10" s="139">
        <f>田浦警察署管内!I8</f>
        <v>2</v>
      </c>
      <c r="J10" s="136">
        <f>田浦警察署管内!J8</f>
        <v>2</v>
      </c>
      <c r="K10" s="98">
        <f>G10+H10+I10+J10</f>
        <v>12</v>
      </c>
      <c r="L10" s="134">
        <f>田浦警察署管内!L8</f>
        <v>0</v>
      </c>
      <c r="M10" s="139">
        <f>田浦警察署管内!M8</f>
        <v>7</v>
      </c>
      <c r="N10" s="139">
        <f>田浦警察署管内!N8</f>
        <v>56</v>
      </c>
      <c r="O10" s="137">
        <f>田浦警察署管内!O8</f>
        <v>0</v>
      </c>
      <c r="P10" s="137">
        <f>田浦警察署管内!P8</f>
        <v>8</v>
      </c>
      <c r="Q10" s="139">
        <f>田浦警察署管内!Q8</f>
        <v>7</v>
      </c>
      <c r="R10" s="136">
        <f>田浦警察署管内!R8</f>
        <v>68</v>
      </c>
      <c r="S10" s="99">
        <f>L10+M10+N10+O10+P10+Q10+R10</f>
        <v>146</v>
      </c>
    </row>
    <row r="11" spans="1:21" ht="39.950000000000003" customHeight="1" x14ac:dyDescent="0.15">
      <c r="A11" s="238" t="s">
        <v>181</v>
      </c>
      <c r="B11" s="239"/>
      <c r="C11" s="96">
        <f>浦賀警察署管内!D8</f>
        <v>686</v>
      </c>
      <c r="D11" s="97">
        <f>浦賀警察署管内!E8</f>
        <v>240</v>
      </c>
      <c r="E11" s="168">
        <v>39</v>
      </c>
      <c r="F11" s="97">
        <f>K11+S11</f>
        <v>446</v>
      </c>
      <c r="G11" s="134">
        <f>浦賀警察署管内!G8</f>
        <v>23</v>
      </c>
      <c r="H11" s="137">
        <f>浦賀警察署管内!H8</f>
        <v>4</v>
      </c>
      <c r="I11" s="139">
        <f>浦賀警察署管内!I8</f>
        <v>18</v>
      </c>
      <c r="J11" s="136">
        <f>浦賀警察署管内!J8</f>
        <v>10</v>
      </c>
      <c r="K11" s="98">
        <f>G11+H11+I11+J11</f>
        <v>55</v>
      </c>
      <c r="L11" s="134">
        <f>浦賀警察署管内!L8</f>
        <v>2</v>
      </c>
      <c r="M11" s="139">
        <f>浦賀警察署管内!M8</f>
        <v>29</v>
      </c>
      <c r="N11" s="139">
        <f>浦賀警察署管内!N8</f>
        <v>139</v>
      </c>
      <c r="O11" s="137">
        <f>浦賀警察署管内!O8</f>
        <v>0</v>
      </c>
      <c r="P11" s="137">
        <f>浦賀警察署管内!P8</f>
        <v>13</v>
      </c>
      <c r="Q11" s="139">
        <f>浦賀警察署管内!Q8</f>
        <v>16</v>
      </c>
      <c r="R11" s="136">
        <f>浦賀警察署管内!R8</f>
        <v>192</v>
      </c>
      <c r="S11" s="99">
        <f>L11+M11+N11+O11+P11+Q11+R11</f>
        <v>391</v>
      </c>
    </row>
    <row r="12" spans="1:21" ht="39.950000000000003" customHeight="1" thickBot="1" x14ac:dyDescent="0.2">
      <c r="A12" s="230" t="s">
        <v>144</v>
      </c>
      <c r="B12" s="231"/>
      <c r="C12" s="105">
        <f>C9+C10+C11</f>
        <v>2111</v>
      </c>
      <c r="D12" s="106">
        <f>D9+D10+D11</f>
        <v>729</v>
      </c>
      <c r="E12" s="160">
        <f>E9+E10+E11</f>
        <v>121</v>
      </c>
      <c r="F12" s="100">
        <f>K12+S12</f>
        <v>1382</v>
      </c>
      <c r="G12" s="135">
        <f t="shared" ref="G12:S12" si="0">G9+G10+G11</f>
        <v>58</v>
      </c>
      <c r="H12" s="138">
        <f t="shared" si="0"/>
        <v>12</v>
      </c>
      <c r="I12" s="138">
        <f t="shared" si="0"/>
        <v>53</v>
      </c>
      <c r="J12" s="133">
        <f t="shared" si="0"/>
        <v>43</v>
      </c>
      <c r="K12" s="101">
        <f t="shared" si="0"/>
        <v>166</v>
      </c>
      <c r="L12" s="135">
        <f t="shared" si="0"/>
        <v>12</v>
      </c>
      <c r="M12" s="138">
        <f t="shared" si="0"/>
        <v>76</v>
      </c>
      <c r="N12" s="138">
        <f t="shared" si="0"/>
        <v>400</v>
      </c>
      <c r="O12" s="138">
        <f t="shared" si="0"/>
        <v>5</v>
      </c>
      <c r="P12" s="138">
        <f t="shared" si="0"/>
        <v>43</v>
      </c>
      <c r="Q12" s="138">
        <f t="shared" si="0"/>
        <v>45</v>
      </c>
      <c r="R12" s="133">
        <f t="shared" si="0"/>
        <v>635</v>
      </c>
      <c r="S12" s="102">
        <f t="shared" si="0"/>
        <v>1216</v>
      </c>
    </row>
    <row r="14" spans="1:21" x14ac:dyDescent="0.15">
      <c r="C14" t="s">
        <v>183</v>
      </c>
    </row>
    <row r="15" spans="1:21" x14ac:dyDescent="0.15">
      <c r="C15" t="s">
        <v>195</v>
      </c>
    </row>
  </sheetData>
  <mergeCells count="17">
    <mergeCell ref="N2:R2"/>
    <mergeCell ref="C3:L4"/>
    <mergeCell ref="R4:S4"/>
    <mergeCell ref="P5:Q5"/>
    <mergeCell ref="A6:B8"/>
    <mergeCell ref="C6:C8"/>
    <mergeCell ref="D6:D8"/>
    <mergeCell ref="F6:F8"/>
    <mergeCell ref="G6:K6"/>
    <mergeCell ref="L6:S6"/>
    <mergeCell ref="A12:B12"/>
    <mergeCell ref="E7:E8"/>
    <mergeCell ref="G7:K7"/>
    <mergeCell ref="L7:S7"/>
    <mergeCell ref="A9:B9"/>
    <mergeCell ref="A10:B10"/>
    <mergeCell ref="A11:B11"/>
  </mergeCells>
  <phoneticPr fontId="9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zoomScaleNormal="100" zoomScaleSheetLayoutView="100" workbookViewId="0">
      <selection activeCell="AL29" sqref="AL29"/>
    </sheetView>
  </sheetViews>
  <sheetFormatPr defaultRowHeight="13.5" x14ac:dyDescent="0.15"/>
  <cols>
    <col min="1" max="1" width="12.125" customWidth="1"/>
    <col min="2" max="2" width="5.5" customWidth="1"/>
    <col min="3" max="6" width="3.125" customWidth="1"/>
    <col min="7" max="7" width="3.625" customWidth="1"/>
    <col min="8" max="11" width="3.125" customWidth="1"/>
    <col min="12" max="12" width="3.5" customWidth="1"/>
    <col min="13" max="17" width="3.125" customWidth="1"/>
    <col min="18" max="18" width="3.625" customWidth="1"/>
    <col min="19" max="21" width="3.125" customWidth="1"/>
    <col min="22" max="22" width="5" customWidth="1"/>
    <col min="23" max="30" width="3.125" customWidth="1"/>
    <col min="31" max="31" width="3.375" customWidth="1"/>
    <col min="32" max="33" width="3.125" customWidth="1"/>
    <col min="34" max="34" width="3.875" customWidth="1"/>
    <col min="35" max="37" width="3.125" customWidth="1"/>
    <col min="38" max="38" width="5" customWidth="1"/>
    <col min="39" max="40" width="3.625" customWidth="1"/>
  </cols>
  <sheetData>
    <row r="1" spans="1:256" x14ac:dyDescent="0.15">
      <c r="AF1" s="265" t="s">
        <v>231</v>
      </c>
      <c r="AG1" s="265"/>
      <c r="AH1" s="265"/>
      <c r="AI1" s="265"/>
      <c r="AJ1" s="265"/>
      <c r="AK1" s="265"/>
    </row>
    <row r="2" spans="1:256" x14ac:dyDescent="0.15">
      <c r="AF2" s="83"/>
      <c r="AG2" s="83" t="s">
        <v>175</v>
      </c>
      <c r="AH2" s="83"/>
      <c r="AI2" s="83"/>
      <c r="AJ2" s="83"/>
      <c r="AK2" s="83"/>
    </row>
    <row r="3" spans="1:256" ht="14.25" thickBot="1" x14ac:dyDescent="0.2">
      <c r="AG3" t="s">
        <v>176</v>
      </c>
    </row>
    <row r="4" spans="1:256" ht="18.75" customHeight="1" x14ac:dyDescent="0.15">
      <c r="A4" s="266"/>
      <c r="B4" s="275" t="s">
        <v>167</v>
      </c>
      <c r="C4" s="269" t="s">
        <v>173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70"/>
    </row>
    <row r="5" spans="1:256" ht="18.75" customHeight="1" x14ac:dyDescent="0.15">
      <c r="A5" s="267"/>
      <c r="B5" s="276"/>
      <c r="C5" s="278" t="s">
        <v>169</v>
      </c>
      <c r="D5" s="279"/>
      <c r="E5" s="279"/>
      <c r="F5" s="280"/>
      <c r="G5" s="278" t="s">
        <v>170</v>
      </c>
      <c r="H5" s="279"/>
      <c r="I5" s="279"/>
      <c r="J5" s="279"/>
      <c r="K5" s="280"/>
      <c r="L5" s="278" t="s">
        <v>171</v>
      </c>
      <c r="M5" s="279"/>
      <c r="N5" s="280"/>
      <c r="O5" s="260" t="s">
        <v>172</v>
      </c>
      <c r="P5" s="261"/>
      <c r="Q5" s="284"/>
      <c r="R5" s="288" t="s">
        <v>168</v>
      </c>
      <c r="S5" s="261"/>
      <c r="T5" s="261"/>
      <c r="U5" s="284"/>
      <c r="V5" s="260" t="s">
        <v>174</v>
      </c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2"/>
    </row>
    <row r="6" spans="1:256" ht="18.75" customHeight="1" x14ac:dyDescent="0.15">
      <c r="A6" s="267"/>
      <c r="B6" s="276"/>
      <c r="C6" s="281"/>
      <c r="D6" s="282"/>
      <c r="E6" s="282"/>
      <c r="F6" s="283"/>
      <c r="G6" s="281"/>
      <c r="H6" s="282"/>
      <c r="I6" s="282"/>
      <c r="J6" s="282"/>
      <c r="K6" s="283"/>
      <c r="L6" s="281"/>
      <c r="M6" s="282"/>
      <c r="N6" s="283"/>
      <c r="O6" s="285"/>
      <c r="P6" s="286"/>
      <c r="Q6" s="287"/>
      <c r="R6" s="285"/>
      <c r="S6" s="286"/>
      <c r="T6" s="286"/>
      <c r="U6" s="287"/>
      <c r="V6" s="263" t="s">
        <v>146</v>
      </c>
      <c r="W6" s="271" t="s">
        <v>147</v>
      </c>
      <c r="X6" s="272"/>
      <c r="Y6" s="272"/>
      <c r="Z6" s="272"/>
      <c r="AA6" s="272"/>
      <c r="AB6" s="273"/>
      <c r="AC6" s="271" t="s">
        <v>148</v>
      </c>
      <c r="AD6" s="272"/>
      <c r="AE6" s="273"/>
      <c r="AF6" s="271" t="s">
        <v>99</v>
      </c>
      <c r="AG6" s="272"/>
      <c r="AH6" s="272"/>
      <c r="AI6" s="272"/>
      <c r="AJ6" s="272"/>
      <c r="AK6" s="272"/>
      <c r="AL6" s="274"/>
    </row>
    <row r="7" spans="1:256" ht="67.5" customHeight="1" x14ac:dyDescent="0.15">
      <c r="A7" s="268"/>
      <c r="B7" s="277"/>
      <c r="C7" s="90" t="s">
        <v>93</v>
      </c>
      <c r="D7" s="71" t="s">
        <v>149</v>
      </c>
      <c r="E7" s="65" t="s">
        <v>150</v>
      </c>
      <c r="F7" s="69" t="s">
        <v>87</v>
      </c>
      <c r="G7" s="90" t="s">
        <v>93</v>
      </c>
      <c r="H7" s="71" t="s">
        <v>151</v>
      </c>
      <c r="I7" s="65" t="s">
        <v>152</v>
      </c>
      <c r="J7" s="65" t="s">
        <v>153</v>
      </c>
      <c r="K7" s="69" t="s">
        <v>87</v>
      </c>
      <c r="L7" s="90" t="s">
        <v>93</v>
      </c>
      <c r="M7" s="71" t="s">
        <v>154</v>
      </c>
      <c r="N7" s="69" t="s">
        <v>87</v>
      </c>
      <c r="O7" s="90" t="s">
        <v>93</v>
      </c>
      <c r="P7" s="73" t="s">
        <v>165</v>
      </c>
      <c r="Q7" s="69" t="s">
        <v>87</v>
      </c>
      <c r="R7" s="90" t="s">
        <v>93</v>
      </c>
      <c r="S7" s="71" t="s">
        <v>155</v>
      </c>
      <c r="T7" s="65" t="s">
        <v>156</v>
      </c>
      <c r="U7" s="69" t="s">
        <v>87</v>
      </c>
      <c r="V7" s="264"/>
      <c r="W7" s="70" t="s">
        <v>88</v>
      </c>
      <c r="X7" s="66" t="s">
        <v>89</v>
      </c>
      <c r="Y7" s="66" t="s">
        <v>157</v>
      </c>
      <c r="Z7" s="66" t="s">
        <v>158</v>
      </c>
      <c r="AA7" s="66" t="s">
        <v>159</v>
      </c>
      <c r="AB7" s="67" t="s">
        <v>87</v>
      </c>
      <c r="AC7" s="70" t="s">
        <v>160</v>
      </c>
      <c r="AD7" s="74" t="s">
        <v>161</v>
      </c>
      <c r="AE7" s="67" t="s">
        <v>162</v>
      </c>
      <c r="AF7" s="70" t="s">
        <v>90</v>
      </c>
      <c r="AG7" s="66" t="s">
        <v>91</v>
      </c>
      <c r="AH7" s="66" t="s">
        <v>163</v>
      </c>
      <c r="AI7" s="66" t="s">
        <v>92</v>
      </c>
      <c r="AJ7" s="66" t="s">
        <v>164</v>
      </c>
      <c r="AK7" s="72" t="s">
        <v>166</v>
      </c>
      <c r="AL7" s="68" t="s">
        <v>87</v>
      </c>
    </row>
    <row r="8" spans="1:256" s="95" customFormat="1" ht="33" customHeight="1" x14ac:dyDescent="0.15">
      <c r="A8" s="147" t="s">
        <v>223</v>
      </c>
      <c r="B8" s="225" t="s">
        <v>224</v>
      </c>
      <c r="C8" s="176">
        <v>0</v>
      </c>
      <c r="D8" s="177">
        <v>0</v>
      </c>
      <c r="E8" s="178">
        <v>0</v>
      </c>
      <c r="F8" s="179">
        <v>0</v>
      </c>
      <c r="G8" s="180">
        <v>12</v>
      </c>
      <c r="H8" s="181">
        <v>6</v>
      </c>
      <c r="I8" s="182">
        <v>5</v>
      </c>
      <c r="J8" s="182">
        <v>1</v>
      </c>
      <c r="K8" s="179">
        <v>0</v>
      </c>
      <c r="L8" s="180">
        <v>14</v>
      </c>
      <c r="M8" s="181">
        <v>14</v>
      </c>
      <c r="N8" s="183">
        <v>0</v>
      </c>
      <c r="O8" s="180">
        <v>4</v>
      </c>
      <c r="P8" s="184">
        <v>4</v>
      </c>
      <c r="Q8" s="185">
        <v>0</v>
      </c>
      <c r="R8" s="180">
        <v>21</v>
      </c>
      <c r="S8" s="181">
        <v>14</v>
      </c>
      <c r="T8" s="182">
        <v>4</v>
      </c>
      <c r="U8" s="183">
        <v>3</v>
      </c>
      <c r="V8" s="186">
        <v>98</v>
      </c>
      <c r="W8" s="187">
        <v>0</v>
      </c>
      <c r="X8" s="182">
        <v>0</v>
      </c>
      <c r="Y8" s="182">
        <v>0</v>
      </c>
      <c r="Z8" s="182">
        <v>4</v>
      </c>
      <c r="AA8" s="182">
        <v>7</v>
      </c>
      <c r="AB8" s="183">
        <v>2</v>
      </c>
      <c r="AC8" s="187">
        <v>3</v>
      </c>
      <c r="AD8" s="182">
        <v>3</v>
      </c>
      <c r="AE8" s="183">
        <v>27</v>
      </c>
      <c r="AF8" s="187">
        <v>5</v>
      </c>
      <c r="AG8" s="182">
        <v>3</v>
      </c>
      <c r="AH8" s="182">
        <v>23</v>
      </c>
      <c r="AI8" s="182">
        <v>0</v>
      </c>
      <c r="AJ8" s="182">
        <v>0</v>
      </c>
      <c r="AK8" s="188">
        <v>0</v>
      </c>
      <c r="AL8" s="189">
        <v>21</v>
      </c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</row>
    <row r="9" spans="1:256" ht="33" customHeight="1" x14ac:dyDescent="0.15">
      <c r="A9" s="167" t="s">
        <v>184</v>
      </c>
      <c r="B9" s="226">
        <v>335</v>
      </c>
      <c r="C9" s="190">
        <v>1</v>
      </c>
      <c r="D9" s="191">
        <v>1</v>
      </c>
      <c r="E9" s="192">
        <v>0</v>
      </c>
      <c r="F9" s="193">
        <v>0</v>
      </c>
      <c r="G9" s="190">
        <v>26</v>
      </c>
      <c r="H9" s="191">
        <v>14</v>
      </c>
      <c r="I9" s="192">
        <v>10</v>
      </c>
      <c r="J9" s="192">
        <v>2</v>
      </c>
      <c r="K9" s="193">
        <v>0</v>
      </c>
      <c r="L9" s="190">
        <v>38</v>
      </c>
      <c r="M9" s="191">
        <v>35</v>
      </c>
      <c r="N9" s="193">
        <v>3</v>
      </c>
      <c r="O9" s="190">
        <v>7</v>
      </c>
      <c r="P9" s="194">
        <v>6</v>
      </c>
      <c r="Q9" s="193">
        <v>1</v>
      </c>
      <c r="R9" s="190">
        <v>46</v>
      </c>
      <c r="S9" s="191">
        <v>30</v>
      </c>
      <c r="T9" s="192">
        <v>7</v>
      </c>
      <c r="U9" s="193">
        <v>9</v>
      </c>
      <c r="V9" s="195">
        <v>217</v>
      </c>
      <c r="W9" s="196">
        <v>2</v>
      </c>
      <c r="X9" s="197">
        <v>1</v>
      </c>
      <c r="Y9" s="197">
        <v>1</v>
      </c>
      <c r="Z9" s="197">
        <v>5</v>
      </c>
      <c r="AA9" s="197">
        <v>17</v>
      </c>
      <c r="AB9" s="198">
        <v>7</v>
      </c>
      <c r="AC9" s="196">
        <v>4</v>
      </c>
      <c r="AD9" s="197">
        <v>10</v>
      </c>
      <c r="AE9" s="198">
        <v>51</v>
      </c>
      <c r="AF9" s="196">
        <v>6</v>
      </c>
      <c r="AG9" s="197">
        <v>7</v>
      </c>
      <c r="AH9" s="197">
        <v>61</v>
      </c>
      <c r="AI9" s="197">
        <v>1</v>
      </c>
      <c r="AJ9" s="197">
        <v>0</v>
      </c>
      <c r="AK9" s="199">
        <v>4</v>
      </c>
      <c r="AL9" s="200">
        <v>40</v>
      </c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</row>
    <row r="10" spans="1:256" s="95" customFormat="1" ht="33" hidden="1" customHeight="1" x14ac:dyDescent="0.15">
      <c r="A10" s="127"/>
      <c r="B10" s="227"/>
      <c r="C10" s="180"/>
      <c r="D10" s="181"/>
      <c r="E10" s="182"/>
      <c r="F10" s="183"/>
      <c r="G10" s="180"/>
      <c r="H10" s="181"/>
      <c r="I10" s="182"/>
      <c r="J10" s="182"/>
      <c r="K10" s="183"/>
      <c r="L10" s="180"/>
      <c r="M10" s="181"/>
      <c r="N10" s="183"/>
      <c r="O10" s="180"/>
      <c r="P10" s="201"/>
      <c r="Q10" s="183"/>
      <c r="R10" s="180"/>
      <c r="S10" s="181"/>
      <c r="T10" s="182"/>
      <c r="U10" s="183"/>
      <c r="V10" s="202"/>
      <c r="W10" s="187"/>
      <c r="X10" s="182"/>
      <c r="Y10" s="182"/>
      <c r="Z10" s="182"/>
      <c r="AA10" s="182"/>
      <c r="AB10" s="183"/>
      <c r="AC10" s="187"/>
      <c r="AD10" s="182"/>
      <c r="AE10" s="183"/>
      <c r="AF10" s="187"/>
      <c r="AG10" s="182"/>
      <c r="AH10" s="182"/>
      <c r="AI10" s="182"/>
      <c r="AJ10" s="182"/>
      <c r="AK10" s="188"/>
      <c r="AL10" s="189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</row>
    <row r="11" spans="1:256" ht="33" hidden="1" customHeight="1" x14ac:dyDescent="0.15">
      <c r="A11" s="128"/>
      <c r="B11" s="228"/>
      <c r="C11" s="203"/>
      <c r="D11" s="204"/>
      <c r="E11" s="205"/>
      <c r="F11" s="206"/>
      <c r="G11" s="203"/>
      <c r="H11" s="204"/>
      <c r="I11" s="205"/>
      <c r="J11" s="205"/>
      <c r="K11" s="206"/>
      <c r="L11" s="203"/>
      <c r="M11" s="204"/>
      <c r="N11" s="206"/>
      <c r="O11" s="203"/>
      <c r="P11" s="204"/>
      <c r="Q11" s="206"/>
      <c r="R11" s="203"/>
      <c r="S11" s="204"/>
      <c r="T11" s="205"/>
      <c r="U11" s="206"/>
      <c r="V11" s="203"/>
      <c r="W11" s="207"/>
      <c r="X11" s="205"/>
      <c r="Y11" s="205"/>
      <c r="Z11" s="205"/>
      <c r="AA11" s="205"/>
      <c r="AB11" s="206"/>
      <c r="AC11" s="207"/>
      <c r="AD11" s="205"/>
      <c r="AE11" s="206"/>
      <c r="AF11" s="207"/>
      <c r="AG11" s="205"/>
      <c r="AH11" s="205"/>
      <c r="AI11" s="205"/>
      <c r="AJ11" s="205"/>
      <c r="AK11" s="205"/>
      <c r="AL11" s="208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</row>
    <row r="12" spans="1:256" s="95" customFormat="1" ht="33" hidden="1" customHeight="1" x14ac:dyDescent="0.15">
      <c r="A12" s="129"/>
      <c r="B12" s="227"/>
      <c r="C12" s="203"/>
      <c r="D12" s="209"/>
      <c r="E12" s="210"/>
      <c r="F12" s="211"/>
      <c r="G12" s="203"/>
      <c r="H12" s="209"/>
      <c r="I12" s="210"/>
      <c r="J12" s="210"/>
      <c r="K12" s="211"/>
      <c r="L12" s="203"/>
      <c r="M12" s="209"/>
      <c r="N12" s="211"/>
      <c r="O12" s="203"/>
      <c r="P12" s="209"/>
      <c r="Q12" s="211"/>
      <c r="R12" s="203"/>
      <c r="S12" s="209"/>
      <c r="T12" s="210"/>
      <c r="U12" s="211"/>
      <c r="V12" s="203"/>
      <c r="W12" s="212"/>
      <c r="X12" s="210"/>
      <c r="Y12" s="210"/>
      <c r="Z12" s="210"/>
      <c r="AA12" s="210"/>
      <c r="AB12" s="211"/>
      <c r="AC12" s="212"/>
      <c r="AD12" s="210"/>
      <c r="AE12" s="211"/>
      <c r="AF12" s="212"/>
      <c r="AG12" s="210"/>
      <c r="AH12" s="210"/>
      <c r="AI12" s="210"/>
      <c r="AJ12" s="210"/>
      <c r="AK12" s="210"/>
      <c r="AL12" s="213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</row>
    <row r="13" spans="1:256" s="82" customFormat="1" ht="33" hidden="1" customHeight="1" x14ac:dyDescent="0.15">
      <c r="A13" s="130"/>
      <c r="B13" s="169"/>
      <c r="C13" s="203"/>
      <c r="D13" s="214"/>
      <c r="E13" s="215"/>
      <c r="F13" s="216"/>
      <c r="G13" s="203"/>
      <c r="H13" s="214"/>
      <c r="I13" s="215"/>
      <c r="J13" s="215"/>
      <c r="K13" s="216"/>
      <c r="L13" s="203"/>
      <c r="M13" s="214"/>
      <c r="N13" s="216"/>
      <c r="O13" s="203"/>
      <c r="P13" s="214"/>
      <c r="Q13" s="216"/>
      <c r="R13" s="203"/>
      <c r="S13" s="214"/>
      <c r="T13" s="215"/>
      <c r="U13" s="216"/>
      <c r="V13" s="203"/>
      <c r="W13" s="217"/>
      <c r="X13" s="215"/>
      <c r="Y13" s="215"/>
      <c r="Z13" s="215"/>
      <c r="AA13" s="215"/>
      <c r="AB13" s="216"/>
      <c r="AC13" s="217"/>
      <c r="AD13" s="215"/>
      <c r="AE13" s="216"/>
      <c r="AF13" s="217"/>
      <c r="AG13" s="215"/>
      <c r="AH13" s="215"/>
      <c r="AI13" s="215"/>
      <c r="AJ13" s="215"/>
      <c r="AK13" s="215"/>
      <c r="AL13" s="218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</row>
    <row r="14" spans="1:256" s="95" customFormat="1" ht="33" hidden="1" customHeight="1" x14ac:dyDescent="0.15">
      <c r="A14" s="129"/>
      <c r="B14" s="227"/>
      <c r="C14" s="203"/>
      <c r="D14" s="209"/>
      <c r="E14" s="210"/>
      <c r="F14" s="211"/>
      <c r="G14" s="203"/>
      <c r="H14" s="209"/>
      <c r="I14" s="210"/>
      <c r="J14" s="210"/>
      <c r="K14" s="211"/>
      <c r="L14" s="203"/>
      <c r="M14" s="209"/>
      <c r="N14" s="211"/>
      <c r="O14" s="203"/>
      <c r="P14" s="209"/>
      <c r="Q14" s="211"/>
      <c r="R14" s="203"/>
      <c r="S14" s="209"/>
      <c r="T14" s="210"/>
      <c r="U14" s="211"/>
      <c r="V14" s="203"/>
      <c r="W14" s="212"/>
      <c r="X14" s="210"/>
      <c r="Y14" s="210"/>
      <c r="Z14" s="210"/>
      <c r="AA14" s="210"/>
      <c r="AB14" s="211"/>
      <c r="AC14" s="212"/>
      <c r="AD14" s="210"/>
      <c r="AE14" s="211"/>
      <c r="AF14" s="212"/>
      <c r="AG14" s="210"/>
      <c r="AH14" s="210"/>
      <c r="AI14" s="210"/>
      <c r="AJ14" s="210"/>
      <c r="AK14" s="210"/>
      <c r="AL14" s="213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</row>
    <row r="15" spans="1:256" s="84" customFormat="1" ht="33" hidden="1" customHeight="1" x14ac:dyDescent="0.15">
      <c r="A15" s="130"/>
      <c r="B15" s="169"/>
      <c r="C15" s="203"/>
      <c r="D15" s="214"/>
      <c r="E15" s="215"/>
      <c r="F15" s="216"/>
      <c r="G15" s="203"/>
      <c r="H15" s="214"/>
      <c r="I15" s="215"/>
      <c r="J15" s="215"/>
      <c r="K15" s="216"/>
      <c r="L15" s="203"/>
      <c r="M15" s="214"/>
      <c r="N15" s="216"/>
      <c r="O15" s="203"/>
      <c r="P15" s="214"/>
      <c r="Q15" s="216"/>
      <c r="R15" s="203"/>
      <c r="S15" s="214"/>
      <c r="T15" s="215"/>
      <c r="U15" s="216"/>
      <c r="V15" s="203"/>
      <c r="W15" s="217"/>
      <c r="X15" s="215"/>
      <c r="Y15" s="215"/>
      <c r="Z15" s="215"/>
      <c r="AA15" s="215"/>
      <c r="AB15" s="216"/>
      <c r="AC15" s="217"/>
      <c r="AD15" s="215"/>
      <c r="AE15" s="216"/>
      <c r="AF15" s="217"/>
      <c r="AG15" s="215"/>
      <c r="AH15" s="215"/>
      <c r="AI15" s="215"/>
      <c r="AJ15" s="215"/>
      <c r="AK15" s="215"/>
      <c r="AL15" s="218"/>
    </row>
    <row r="16" spans="1:256" s="95" customFormat="1" ht="33" hidden="1" customHeight="1" x14ac:dyDescent="0.15">
      <c r="A16" s="129"/>
      <c r="B16" s="227"/>
      <c r="C16" s="203"/>
      <c r="D16" s="209"/>
      <c r="E16" s="210"/>
      <c r="F16" s="211"/>
      <c r="G16" s="203"/>
      <c r="H16" s="209"/>
      <c r="I16" s="210"/>
      <c r="J16" s="210"/>
      <c r="K16" s="211"/>
      <c r="L16" s="203"/>
      <c r="M16" s="209"/>
      <c r="N16" s="211"/>
      <c r="O16" s="203"/>
      <c r="P16" s="209"/>
      <c r="Q16" s="211"/>
      <c r="R16" s="203"/>
      <c r="S16" s="209"/>
      <c r="T16" s="210"/>
      <c r="U16" s="211"/>
      <c r="V16" s="203"/>
      <c r="W16" s="212"/>
      <c r="X16" s="210"/>
      <c r="Y16" s="210"/>
      <c r="Z16" s="210"/>
      <c r="AA16" s="210"/>
      <c r="AB16" s="211"/>
      <c r="AC16" s="212"/>
      <c r="AD16" s="210"/>
      <c r="AE16" s="211"/>
      <c r="AF16" s="212"/>
      <c r="AG16" s="210"/>
      <c r="AH16" s="210"/>
      <c r="AI16" s="210"/>
      <c r="AJ16" s="210"/>
      <c r="AK16" s="210"/>
      <c r="AL16" s="213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</row>
    <row r="17" spans="1:256" s="84" customFormat="1" ht="33" hidden="1" customHeight="1" x14ac:dyDescent="0.15">
      <c r="A17" s="130"/>
      <c r="B17" s="169"/>
      <c r="C17" s="203"/>
      <c r="D17" s="214"/>
      <c r="E17" s="215"/>
      <c r="F17" s="216"/>
      <c r="G17" s="203"/>
      <c r="H17" s="214"/>
      <c r="I17" s="215"/>
      <c r="J17" s="215"/>
      <c r="K17" s="216"/>
      <c r="L17" s="203"/>
      <c r="M17" s="214"/>
      <c r="N17" s="216"/>
      <c r="O17" s="203"/>
      <c r="P17" s="214"/>
      <c r="Q17" s="216"/>
      <c r="R17" s="203"/>
      <c r="S17" s="214"/>
      <c r="T17" s="215"/>
      <c r="U17" s="216"/>
      <c r="V17" s="203"/>
      <c r="W17" s="217"/>
      <c r="X17" s="215"/>
      <c r="Y17" s="215"/>
      <c r="Z17" s="215"/>
      <c r="AA17" s="215"/>
      <c r="AB17" s="216"/>
      <c r="AC17" s="217"/>
      <c r="AD17" s="215"/>
      <c r="AE17" s="216"/>
      <c r="AF17" s="217"/>
      <c r="AG17" s="215"/>
      <c r="AH17" s="215"/>
      <c r="AI17" s="215"/>
      <c r="AJ17" s="215"/>
      <c r="AK17" s="215"/>
      <c r="AL17" s="218"/>
    </row>
    <row r="18" spans="1:256" s="95" customFormat="1" ht="33" hidden="1" customHeight="1" x14ac:dyDescent="0.15">
      <c r="A18" s="129"/>
      <c r="B18" s="227"/>
      <c r="C18" s="203"/>
      <c r="D18" s="209"/>
      <c r="E18" s="210"/>
      <c r="F18" s="211"/>
      <c r="G18" s="203"/>
      <c r="H18" s="209"/>
      <c r="I18" s="210"/>
      <c r="J18" s="210"/>
      <c r="K18" s="211"/>
      <c r="L18" s="203"/>
      <c r="M18" s="209"/>
      <c r="N18" s="211"/>
      <c r="O18" s="203"/>
      <c r="P18" s="209"/>
      <c r="Q18" s="211"/>
      <c r="R18" s="203"/>
      <c r="S18" s="209"/>
      <c r="T18" s="210"/>
      <c r="U18" s="211"/>
      <c r="V18" s="203"/>
      <c r="W18" s="212"/>
      <c r="X18" s="210"/>
      <c r="Y18" s="210"/>
      <c r="Z18" s="210"/>
      <c r="AA18" s="210"/>
      <c r="AB18" s="211"/>
      <c r="AC18" s="212"/>
      <c r="AD18" s="210"/>
      <c r="AE18" s="211"/>
      <c r="AF18" s="212"/>
      <c r="AG18" s="210"/>
      <c r="AH18" s="210"/>
      <c r="AI18" s="210"/>
      <c r="AJ18" s="210"/>
      <c r="AK18" s="210"/>
      <c r="AL18" s="213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</row>
    <row r="19" spans="1:256" s="95" customFormat="1" ht="33" customHeight="1" x14ac:dyDescent="0.15">
      <c r="A19" s="131" t="s">
        <v>185</v>
      </c>
      <c r="B19" s="229">
        <v>518</v>
      </c>
      <c r="C19" s="203">
        <v>2</v>
      </c>
      <c r="D19" s="219">
        <v>2</v>
      </c>
      <c r="E19" s="220">
        <v>0</v>
      </c>
      <c r="F19" s="221">
        <v>0</v>
      </c>
      <c r="G19" s="203">
        <v>44</v>
      </c>
      <c r="H19" s="219">
        <v>23</v>
      </c>
      <c r="I19" s="220">
        <v>17</v>
      </c>
      <c r="J19" s="220">
        <v>3</v>
      </c>
      <c r="K19" s="221">
        <v>1</v>
      </c>
      <c r="L19" s="203">
        <v>56</v>
      </c>
      <c r="M19" s="219">
        <v>53</v>
      </c>
      <c r="N19" s="221">
        <v>3</v>
      </c>
      <c r="O19" s="203">
        <v>8</v>
      </c>
      <c r="P19" s="219">
        <v>7</v>
      </c>
      <c r="Q19" s="221">
        <v>1</v>
      </c>
      <c r="R19" s="203">
        <v>71</v>
      </c>
      <c r="S19" s="219">
        <v>47</v>
      </c>
      <c r="T19" s="220">
        <v>11</v>
      </c>
      <c r="U19" s="221">
        <v>13</v>
      </c>
      <c r="V19" s="222">
        <v>337</v>
      </c>
      <c r="W19" s="223">
        <v>7</v>
      </c>
      <c r="X19" s="220">
        <v>1</v>
      </c>
      <c r="Y19" s="220">
        <v>2</v>
      </c>
      <c r="Z19" s="220">
        <v>6</v>
      </c>
      <c r="AA19" s="220">
        <v>25</v>
      </c>
      <c r="AB19" s="221">
        <v>13</v>
      </c>
      <c r="AC19" s="223">
        <v>4</v>
      </c>
      <c r="AD19" s="220">
        <v>20</v>
      </c>
      <c r="AE19" s="221">
        <v>78</v>
      </c>
      <c r="AF19" s="223">
        <v>9</v>
      </c>
      <c r="AG19" s="220">
        <v>16</v>
      </c>
      <c r="AH19" s="220">
        <v>94</v>
      </c>
      <c r="AI19" s="220">
        <v>1</v>
      </c>
      <c r="AJ19" s="220">
        <v>0</v>
      </c>
      <c r="AK19" s="220">
        <v>5</v>
      </c>
      <c r="AL19" s="224">
        <v>56</v>
      </c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</row>
    <row r="20" spans="1:256" s="95" customFormat="1" ht="33" customHeight="1" x14ac:dyDescent="0.15">
      <c r="A20" s="132" t="s">
        <v>186</v>
      </c>
      <c r="B20" s="173">
        <v>701</v>
      </c>
      <c r="C20" s="169">
        <v>2</v>
      </c>
      <c r="D20" s="170">
        <v>2</v>
      </c>
      <c r="E20" s="171">
        <v>0</v>
      </c>
      <c r="F20" s="172">
        <v>0</v>
      </c>
      <c r="G20" s="169">
        <v>64</v>
      </c>
      <c r="H20" s="170">
        <v>32</v>
      </c>
      <c r="I20" s="171">
        <v>25</v>
      </c>
      <c r="J20" s="171">
        <v>3</v>
      </c>
      <c r="K20" s="172">
        <v>4</v>
      </c>
      <c r="L20" s="169">
        <v>72</v>
      </c>
      <c r="M20" s="170">
        <v>69</v>
      </c>
      <c r="N20" s="172">
        <v>3</v>
      </c>
      <c r="O20" s="169">
        <v>9</v>
      </c>
      <c r="P20" s="170">
        <v>8</v>
      </c>
      <c r="Q20" s="172">
        <v>1</v>
      </c>
      <c r="R20" s="169">
        <v>93</v>
      </c>
      <c r="S20" s="170">
        <v>57</v>
      </c>
      <c r="T20" s="171">
        <v>19</v>
      </c>
      <c r="U20" s="172">
        <v>17</v>
      </c>
      <c r="V20" s="173">
        <v>461</v>
      </c>
      <c r="W20" s="174">
        <v>12</v>
      </c>
      <c r="X20" s="171">
        <v>5</v>
      </c>
      <c r="Y20" s="171">
        <v>2</v>
      </c>
      <c r="Z20" s="171">
        <v>11</v>
      </c>
      <c r="AA20" s="171">
        <v>27</v>
      </c>
      <c r="AB20" s="172">
        <v>14</v>
      </c>
      <c r="AC20" s="174">
        <v>4</v>
      </c>
      <c r="AD20" s="171">
        <v>28</v>
      </c>
      <c r="AE20" s="172">
        <v>117</v>
      </c>
      <c r="AF20" s="174">
        <v>12</v>
      </c>
      <c r="AG20" s="171">
        <v>22</v>
      </c>
      <c r="AH20" s="171">
        <v>122</v>
      </c>
      <c r="AI20" s="171">
        <v>1</v>
      </c>
      <c r="AJ20" s="171">
        <v>0</v>
      </c>
      <c r="AK20" s="171">
        <v>5</v>
      </c>
      <c r="AL20" s="175">
        <v>79</v>
      </c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</row>
    <row r="21" spans="1:256" s="95" customFormat="1" ht="33" customHeight="1" x14ac:dyDescent="0.15">
      <c r="A21" s="131" t="s">
        <v>187</v>
      </c>
      <c r="B21" s="162">
        <v>923</v>
      </c>
      <c r="C21" s="92">
        <v>3</v>
      </c>
      <c r="D21" s="113">
        <v>2</v>
      </c>
      <c r="E21" s="114">
        <v>0</v>
      </c>
      <c r="F21" s="115">
        <v>1</v>
      </c>
      <c r="G21" s="92">
        <v>82</v>
      </c>
      <c r="H21" s="113">
        <v>41</v>
      </c>
      <c r="I21" s="114">
        <v>34</v>
      </c>
      <c r="J21" s="114">
        <v>3</v>
      </c>
      <c r="K21" s="115">
        <v>4</v>
      </c>
      <c r="L21" s="92">
        <v>89</v>
      </c>
      <c r="M21" s="113">
        <v>86</v>
      </c>
      <c r="N21" s="115">
        <v>3</v>
      </c>
      <c r="O21" s="92">
        <v>12</v>
      </c>
      <c r="P21" s="113">
        <v>10</v>
      </c>
      <c r="Q21" s="115">
        <v>2</v>
      </c>
      <c r="R21" s="92">
        <v>130</v>
      </c>
      <c r="S21" s="113">
        <v>76</v>
      </c>
      <c r="T21" s="114">
        <v>21</v>
      </c>
      <c r="U21" s="115">
        <v>33</v>
      </c>
      <c r="V21" s="116">
        <v>607</v>
      </c>
      <c r="W21" s="117">
        <v>16</v>
      </c>
      <c r="X21" s="114">
        <v>6</v>
      </c>
      <c r="Y21" s="114">
        <v>3</v>
      </c>
      <c r="Z21" s="114">
        <v>11</v>
      </c>
      <c r="AA21" s="114">
        <v>29</v>
      </c>
      <c r="AB21" s="115">
        <v>16</v>
      </c>
      <c r="AC21" s="117">
        <v>7</v>
      </c>
      <c r="AD21" s="114">
        <v>40</v>
      </c>
      <c r="AE21" s="115">
        <v>157</v>
      </c>
      <c r="AF21" s="117">
        <v>17</v>
      </c>
      <c r="AG21" s="114">
        <v>23</v>
      </c>
      <c r="AH21" s="114">
        <v>145</v>
      </c>
      <c r="AI21" s="114">
        <v>1</v>
      </c>
      <c r="AJ21" s="114">
        <v>1</v>
      </c>
      <c r="AK21" s="114">
        <v>5</v>
      </c>
      <c r="AL21" s="118">
        <v>130</v>
      </c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</row>
    <row r="22" spans="1:256" s="95" customFormat="1" ht="33" customHeight="1" x14ac:dyDescent="0.15">
      <c r="A22" s="132" t="s">
        <v>188</v>
      </c>
      <c r="B22" s="123">
        <v>1088</v>
      </c>
      <c r="C22" s="119">
        <v>4</v>
      </c>
      <c r="D22" s="120">
        <v>2</v>
      </c>
      <c r="E22" s="121">
        <v>1</v>
      </c>
      <c r="F22" s="122">
        <v>1</v>
      </c>
      <c r="G22" s="119">
        <v>100</v>
      </c>
      <c r="H22" s="120">
        <v>48</v>
      </c>
      <c r="I22" s="121">
        <v>44</v>
      </c>
      <c r="J22" s="121">
        <v>4</v>
      </c>
      <c r="K22" s="122">
        <v>4</v>
      </c>
      <c r="L22" s="119">
        <v>112</v>
      </c>
      <c r="M22" s="120">
        <v>109</v>
      </c>
      <c r="N22" s="122">
        <v>3</v>
      </c>
      <c r="O22" s="119">
        <v>12</v>
      </c>
      <c r="P22" s="120">
        <v>10</v>
      </c>
      <c r="Q22" s="122">
        <v>2</v>
      </c>
      <c r="R22" s="119">
        <v>153</v>
      </c>
      <c r="S22" s="120">
        <v>88</v>
      </c>
      <c r="T22" s="121">
        <v>25</v>
      </c>
      <c r="U22" s="122">
        <v>40</v>
      </c>
      <c r="V22" s="123">
        <v>707</v>
      </c>
      <c r="W22" s="124">
        <v>20</v>
      </c>
      <c r="X22" s="121">
        <v>6</v>
      </c>
      <c r="Y22" s="121">
        <v>3</v>
      </c>
      <c r="Z22" s="121">
        <v>11</v>
      </c>
      <c r="AA22" s="121">
        <v>30</v>
      </c>
      <c r="AB22" s="122">
        <v>18</v>
      </c>
      <c r="AC22" s="124">
        <v>7</v>
      </c>
      <c r="AD22" s="121">
        <v>45</v>
      </c>
      <c r="AE22" s="122">
        <v>191</v>
      </c>
      <c r="AF22" s="124">
        <v>21</v>
      </c>
      <c r="AG22" s="121">
        <v>24</v>
      </c>
      <c r="AH22" s="121">
        <v>171</v>
      </c>
      <c r="AI22" s="121">
        <v>1</v>
      </c>
      <c r="AJ22" s="121">
        <v>1</v>
      </c>
      <c r="AK22" s="121">
        <v>5</v>
      </c>
      <c r="AL22" s="125">
        <v>153</v>
      </c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</row>
    <row r="23" spans="1:256" s="95" customFormat="1" ht="33" customHeight="1" x14ac:dyDescent="0.15">
      <c r="A23" s="131" t="s">
        <v>189</v>
      </c>
      <c r="B23" s="162">
        <v>1281</v>
      </c>
      <c r="C23" s="92">
        <v>5</v>
      </c>
      <c r="D23" s="113">
        <v>2</v>
      </c>
      <c r="E23" s="114">
        <v>1</v>
      </c>
      <c r="F23" s="115">
        <v>2</v>
      </c>
      <c r="G23" s="92">
        <v>124</v>
      </c>
      <c r="H23" s="113">
        <v>61</v>
      </c>
      <c r="I23" s="114">
        <v>54</v>
      </c>
      <c r="J23" s="114">
        <v>5</v>
      </c>
      <c r="K23" s="115">
        <v>4</v>
      </c>
      <c r="L23" s="92">
        <v>130</v>
      </c>
      <c r="M23" s="113">
        <v>126</v>
      </c>
      <c r="N23" s="115">
        <v>4</v>
      </c>
      <c r="O23" s="92">
        <v>12</v>
      </c>
      <c r="P23" s="113">
        <v>10</v>
      </c>
      <c r="Q23" s="115">
        <v>2</v>
      </c>
      <c r="R23" s="92">
        <v>178</v>
      </c>
      <c r="S23" s="113">
        <v>103</v>
      </c>
      <c r="T23" s="114">
        <v>30</v>
      </c>
      <c r="U23" s="115">
        <v>45</v>
      </c>
      <c r="V23" s="116">
        <v>832</v>
      </c>
      <c r="W23" s="117">
        <v>24</v>
      </c>
      <c r="X23" s="114">
        <v>7</v>
      </c>
      <c r="Y23" s="114">
        <v>3</v>
      </c>
      <c r="Z23" s="114">
        <v>11</v>
      </c>
      <c r="AA23" s="114">
        <v>33</v>
      </c>
      <c r="AB23" s="115">
        <v>21</v>
      </c>
      <c r="AC23" s="117">
        <v>8</v>
      </c>
      <c r="AD23" s="114">
        <v>54</v>
      </c>
      <c r="AE23" s="115">
        <v>235</v>
      </c>
      <c r="AF23" s="117">
        <v>25</v>
      </c>
      <c r="AG23" s="114">
        <v>27</v>
      </c>
      <c r="AH23" s="114">
        <v>197</v>
      </c>
      <c r="AI23" s="114">
        <v>1</v>
      </c>
      <c r="AJ23" s="114">
        <v>1</v>
      </c>
      <c r="AK23" s="114">
        <v>5</v>
      </c>
      <c r="AL23" s="118">
        <v>180</v>
      </c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</row>
    <row r="24" spans="1:256" s="95" customFormat="1" ht="33" customHeight="1" x14ac:dyDescent="0.15">
      <c r="A24" s="132" t="s">
        <v>190</v>
      </c>
      <c r="B24" s="123">
        <v>1458</v>
      </c>
      <c r="C24" s="119">
        <v>8</v>
      </c>
      <c r="D24" s="120">
        <v>3</v>
      </c>
      <c r="E24" s="121">
        <v>1</v>
      </c>
      <c r="F24" s="122">
        <v>4</v>
      </c>
      <c r="G24" s="119">
        <v>134</v>
      </c>
      <c r="H24" s="120">
        <v>68</v>
      </c>
      <c r="I24" s="121">
        <v>57</v>
      </c>
      <c r="J24" s="121">
        <v>5</v>
      </c>
      <c r="K24" s="122">
        <v>4</v>
      </c>
      <c r="L24" s="119">
        <v>145</v>
      </c>
      <c r="M24" s="120">
        <v>141</v>
      </c>
      <c r="N24" s="122">
        <v>4</v>
      </c>
      <c r="O24" s="119">
        <v>17</v>
      </c>
      <c r="P24" s="120">
        <v>14</v>
      </c>
      <c r="Q24" s="122">
        <v>3</v>
      </c>
      <c r="R24" s="119">
        <v>188</v>
      </c>
      <c r="S24" s="120">
        <v>108</v>
      </c>
      <c r="T24" s="121">
        <v>35</v>
      </c>
      <c r="U24" s="122">
        <v>45</v>
      </c>
      <c r="V24" s="123">
        <v>966</v>
      </c>
      <c r="W24" s="124">
        <v>37</v>
      </c>
      <c r="X24" s="121">
        <v>8</v>
      </c>
      <c r="Y24" s="121">
        <v>3</v>
      </c>
      <c r="Z24" s="121">
        <v>11</v>
      </c>
      <c r="AA24" s="121">
        <v>39</v>
      </c>
      <c r="AB24" s="122">
        <v>22</v>
      </c>
      <c r="AC24" s="124">
        <v>9</v>
      </c>
      <c r="AD24" s="121">
        <v>60</v>
      </c>
      <c r="AE24" s="122">
        <v>276</v>
      </c>
      <c r="AF24" s="124">
        <v>29</v>
      </c>
      <c r="AG24" s="121">
        <v>35</v>
      </c>
      <c r="AH24" s="121">
        <v>232</v>
      </c>
      <c r="AI24" s="121">
        <v>1</v>
      </c>
      <c r="AJ24" s="121">
        <v>2</v>
      </c>
      <c r="AK24" s="121">
        <v>5</v>
      </c>
      <c r="AL24" s="125">
        <v>197</v>
      </c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</row>
    <row r="25" spans="1:256" s="95" customFormat="1" ht="33" customHeight="1" x14ac:dyDescent="0.15">
      <c r="A25" s="131" t="s">
        <v>191</v>
      </c>
      <c r="B25" s="162">
        <v>1602</v>
      </c>
      <c r="C25" s="161">
        <v>10</v>
      </c>
      <c r="D25" s="113">
        <v>3</v>
      </c>
      <c r="E25" s="114">
        <v>1</v>
      </c>
      <c r="F25" s="115">
        <v>6</v>
      </c>
      <c r="G25" s="92">
        <v>140</v>
      </c>
      <c r="H25" s="113">
        <v>70</v>
      </c>
      <c r="I25" s="114">
        <v>61</v>
      </c>
      <c r="J25" s="114">
        <v>5</v>
      </c>
      <c r="K25" s="115">
        <v>4</v>
      </c>
      <c r="L25" s="92">
        <v>159</v>
      </c>
      <c r="M25" s="113">
        <v>155</v>
      </c>
      <c r="N25" s="115">
        <v>4</v>
      </c>
      <c r="O25" s="92">
        <v>20</v>
      </c>
      <c r="P25" s="113">
        <v>17</v>
      </c>
      <c r="Q25" s="115">
        <v>3</v>
      </c>
      <c r="R25" s="92">
        <v>204</v>
      </c>
      <c r="S25" s="113">
        <v>116</v>
      </c>
      <c r="T25" s="114">
        <v>39</v>
      </c>
      <c r="U25" s="115">
        <v>49</v>
      </c>
      <c r="V25" s="116">
        <v>1069</v>
      </c>
      <c r="W25" s="117">
        <v>43</v>
      </c>
      <c r="X25" s="114">
        <v>8</v>
      </c>
      <c r="Y25" s="114">
        <v>4</v>
      </c>
      <c r="Z25" s="114">
        <v>13</v>
      </c>
      <c r="AA25" s="114">
        <v>41</v>
      </c>
      <c r="AB25" s="115">
        <v>24</v>
      </c>
      <c r="AC25" s="117">
        <v>9</v>
      </c>
      <c r="AD25" s="114">
        <v>64</v>
      </c>
      <c r="AE25" s="115">
        <v>314</v>
      </c>
      <c r="AF25" s="117">
        <v>31</v>
      </c>
      <c r="AG25" s="114">
        <v>38</v>
      </c>
      <c r="AH25" s="114">
        <v>255</v>
      </c>
      <c r="AI25" s="114">
        <v>1</v>
      </c>
      <c r="AJ25" s="114">
        <v>2</v>
      </c>
      <c r="AK25" s="114">
        <v>9</v>
      </c>
      <c r="AL25" s="118">
        <v>213</v>
      </c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  <c r="IV25" s="84"/>
    </row>
    <row r="26" spans="1:256" s="95" customFormat="1" ht="33" customHeight="1" x14ac:dyDescent="0.15">
      <c r="A26" s="132" t="s">
        <v>192</v>
      </c>
      <c r="B26" s="162">
        <v>1753</v>
      </c>
      <c r="C26" s="119">
        <v>11</v>
      </c>
      <c r="D26" s="120">
        <v>3</v>
      </c>
      <c r="E26" s="121">
        <v>1</v>
      </c>
      <c r="F26" s="122">
        <v>7</v>
      </c>
      <c r="G26" s="119">
        <v>157</v>
      </c>
      <c r="H26" s="120">
        <v>78</v>
      </c>
      <c r="I26" s="121">
        <v>68</v>
      </c>
      <c r="J26" s="121">
        <v>6</v>
      </c>
      <c r="K26" s="122">
        <v>5</v>
      </c>
      <c r="L26" s="119">
        <v>170</v>
      </c>
      <c r="M26" s="120">
        <v>166</v>
      </c>
      <c r="N26" s="122">
        <v>4</v>
      </c>
      <c r="O26" s="119">
        <v>26</v>
      </c>
      <c r="P26" s="120">
        <v>23</v>
      </c>
      <c r="Q26" s="122">
        <v>3</v>
      </c>
      <c r="R26" s="119">
        <v>228</v>
      </c>
      <c r="S26" s="120">
        <v>132</v>
      </c>
      <c r="T26" s="121">
        <v>42</v>
      </c>
      <c r="U26" s="122">
        <v>54</v>
      </c>
      <c r="V26" s="123">
        <v>1161</v>
      </c>
      <c r="W26" s="124">
        <v>47</v>
      </c>
      <c r="X26" s="121">
        <v>9</v>
      </c>
      <c r="Y26" s="121">
        <v>4</v>
      </c>
      <c r="Z26" s="121">
        <v>15</v>
      </c>
      <c r="AA26" s="121">
        <v>43</v>
      </c>
      <c r="AB26" s="122">
        <v>26</v>
      </c>
      <c r="AC26" s="124">
        <v>9</v>
      </c>
      <c r="AD26" s="121">
        <v>68</v>
      </c>
      <c r="AE26" s="122">
        <v>345</v>
      </c>
      <c r="AF26" s="124">
        <v>35</v>
      </c>
      <c r="AG26" s="121">
        <v>43</v>
      </c>
      <c r="AH26" s="121">
        <v>273</v>
      </c>
      <c r="AI26" s="121">
        <v>3</v>
      </c>
      <c r="AJ26" s="121">
        <v>2</v>
      </c>
      <c r="AK26" s="121">
        <v>9</v>
      </c>
      <c r="AL26" s="125">
        <v>230</v>
      </c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  <c r="IV26" s="84"/>
    </row>
    <row r="27" spans="1:256" s="95" customFormat="1" ht="33" customHeight="1" x14ac:dyDescent="0.15">
      <c r="A27" s="131" t="s">
        <v>193</v>
      </c>
      <c r="B27" s="162">
        <v>1924</v>
      </c>
      <c r="C27" s="92">
        <v>12</v>
      </c>
      <c r="D27" s="113">
        <v>3</v>
      </c>
      <c r="E27" s="114">
        <v>2</v>
      </c>
      <c r="F27" s="115">
        <v>7</v>
      </c>
      <c r="G27" s="92">
        <v>178</v>
      </c>
      <c r="H27" s="113">
        <v>90</v>
      </c>
      <c r="I27" s="114">
        <v>76</v>
      </c>
      <c r="J27" s="114">
        <v>7</v>
      </c>
      <c r="K27" s="115">
        <v>5</v>
      </c>
      <c r="L27" s="92">
        <v>188</v>
      </c>
      <c r="M27" s="113">
        <v>183</v>
      </c>
      <c r="N27" s="115">
        <v>5</v>
      </c>
      <c r="O27" s="92">
        <v>29</v>
      </c>
      <c r="P27" s="113">
        <v>26</v>
      </c>
      <c r="Q27" s="115">
        <v>3</v>
      </c>
      <c r="R27" s="92">
        <v>248</v>
      </c>
      <c r="S27" s="113">
        <v>141</v>
      </c>
      <c r="T27" s="114">
        <v>44</v>
      </c>
      <c r="U27" s="115">
        <v>63</v>
      </c>
      <c r="V27" s="116">
        <v>1269</v>
      </c>
      <c r="W27" s="117">
        <v>49</v>
      </c>
      <c r="X27" s="114">
        <v>10</v>
      </c>
      <c r="Y27" s="114">
        <v>5</v>
      </c>
      <c r="Z27" s="114">
        <v>15</v>
      </c>
      <c r="AA27" s="114">
        <v>44</v>
      </c>
      <c r="AB27" s="115">
        <v>26</v>
      </c>
      <c r="AC27" s="117">
        <v>12</v>
      </c>
      <c r="AD27" s="114">
        <v>70</v>
      </c>
      <c r="AE27" s="115">
        <v>369</v>
      </c>
      <c r="AF27" s="117">
        <v>38</v>
      </c>
      <c r="AG27" s="114">
        <v>44</v>
      </c>
      <c r="AH27" s="114">
        <v>302</v>
      </c>
      <c r="AI27" s="114">
        <v>4</v>
      </c>
      <c r="AJ27" s="114">
        <v>2</v>
      </c>
      <c r="AK27" s="114">
        <v>9</v>
      </c>
      <c r="AL27" s="118">
        <v>270</v>
      </c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  <c r="IV27" s="84"/>
    </row>
    <row r="28" spans="1:256" ht="33" customHeight="1" x14ac:dyDescent="0.15">
      <c r="A28" s="126" t="s">
        <v>194</v>
      </c>
      <c r="B28" s="163">
        <v>2094</v>
      </c>
      <c r="C28" s="91">
        <v>14</v>
      </c>
      <c r="D28" s="75">
        <v>3</v>
      </c>
      <c r="E28" s="76">
        <v>2</v>
      </c>
      <c r="F28" s="77">
        <v>9</v>
      </c>
      <c r="G28" s="91">
        <v>193</v>
      </c>
      <c r="H28" s="75">
        <v>94</v>
      </c>
      <c r="I28" s="76">
        <v>85</v>
      </c>
      <c r="J28" s="76">
        <v>8</v>
      </c>
      <c r="K28" s="77">
        <v>6</v>
      </c>
      <c r="L28" s="91">
        <v>204</v>
      </c>
      <c r="M28" s="75">
        <v>199</v>
      </c>
      <c r="N28" s="77">
        <v>5</v>
      </c>
      <c r="O28" s="91">
        <v>29</v>
      </c>
      <c r="P28" s="81">
        <v>26</v>
      </c>
      <c r="Q28" s="77">
        <v>3</v>
      </c>
      <c r="R28" s="91">
        <v>273</v>
      </c>
      <c r="S28" s="75">
        <v>151</v>
      </c>
      <c r="T28" s="76">
        <v>49</v>
      </c>
      <c r="U28" s="77">
        <v>73</v>
      </c>
      <c r="V28" s="141">
        <v>1381</v>
      </c>
      <c r="W28" s="78">
        <v>57</v>
      </c>
      <c r="X28" s="76">
        <v>12</v>
      </c>
      <c r="Y28" s="76">
        <v>7</v>
      </c>
      <c r="Z28" s="76">
        <v>15</v>
      </c>
      <c r="AA28" s="76">
        <v>47</v>
      </c>
      <c r="AB28" s="77">
        <v>27</v>
      </c>
      <c r="AC28" s="78">
        <v>12</v>
      </c>
      <c r="AD28" s="76">
        <v>76</v>
      </c>
      <c r="AE28" s="77">
        <v>400</v>
      </c>
      <c r="AF28" s="78">
        <v>43</v>
      </c>
      <c r="AG28" s="76">
        <v>46</v>
      </c>
      <c r="AH28" s="76">
        <v>329</v>
      </c>
      <c r="AI28" s="76">
        <v>5</v>
      </c>
      <c r="AJ28" s="76">
        <v>3</v>
      </c>
      <c r="AK28" s="79">
        <v>9</v>
      </c>
      <c r="AL28" s="80">
        <v>293</v>
      </c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  <c r="IV28" s="84"/>
    </row>
  </sheetData>
  <mergeCells count="14">
    <mergeCell ref="V5:AL5"/>
    <mergeCell ref="V6:V7"/>
    <mergeCell ref="AF1:AK1"/>
    <mergeCell ref="A4:A7"/>
    <mergeCell ref="C4:AL4"/>
    <mergeCell ref="W6:AB6"/>
    <mergeCell ref="AF6:AL6"/>
    <mergeCell ref="AC6:AE6"/>
    <mergeCell ref="B4:B7"/>
    <mergeCell ref="C5:F6"/>
    <mergeCell ref="G5:K6"/>
    <mergeCell ref="L5:N6"/>
    <mergeCell ref="O5:Q6"/>
    <mergeCell ref="R5:U6"/>
  </mergeCells>
  <phoneticPr fontId="1"/>
  <pageMargins left="0.7" right="0.46" top="0.75" bottom="0.42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2"/>
  <sheetViews>
    <sheetView zoomScaleNormal="100" zoomScaleSheetLayoutView="100" workbookViewId="0">
      <selection activeCell="T9" sqref="T9"/>
    </sheetView>
  </sheetViews>
  <sheetFormatPr defaultRowHeight="13.5" x14ac:dyDescent="0.15"/>
  <cols>
    <col min="1" max="1" width="3.125" style="56" customWidth="1"/>
    <col min="2" max="2" width="3.75" customWidth="1"/>
    <col min="3" max="3" width="13.75" customWidth="1"/>
    <col min="4" max="4" width="5.875" customWidth="1"/>
    <col min="5" max="5" width="4.87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265" t="s">
        <v>231</v>
      </c>
      <c r="O2" s="265"/>
      <c r="P2" s="265"/>
      <c r="Q2" s="265"/>
      <c r="R2" s="265"/>
    </row>
    <row r="3" spans="1:19" x14ac:dyDescent="0.15">
      <c r="D3" s="241" t="s">
        <v>129</v>
      </c>
      <c r="E3" s="241"/>
      <c r="F3" s="241"/>
      <c r="G3" s="241"/>
      <c r="H3" s="241"/>
      <c r="I3" s="241"/>
      <c r="J3" s="241"/>
      <c r="K3" s="241"/>
      <c r="L3" s="241"/>
      <c r="N3" s="166"/>
      <c r="O3" s="166"/>
      <c r="P3" s="166"/>
      <c r="Q3" s="166"/>
      <c r="R3" s="166"/>
    </row>
    <row r="4" spans="1:19" x14ac:dyDescent="0.15">
      <c r="D4" s="241"/>
      <c r="E4" s="241"/>
      <c r="F4" s="241"/>
      <c r="G4" s="241"/>
      <c r="H4" s="241"/>
      <c r="I4" s="241"/>
      <c r="J4" s="241"/>
      <c r="K4" s="241"/>
      <c r="L4" s="241"/>
      <c r="N4" s="166"/>
      <c r="O4" s="166"/>
      <c r="P4" s="166"/>
      <c r="Q4" s="166" t="s">
        <v>175</v>
      </c>
      <c r="R4" s="166"/>
    </row>
    <row r="5" spans="1:19" ht="13.5" customHeight="1" x14ac:dyDescent="0.15">
      <c r="D5" s="165"/>
      <c r="E5" s="165"/>
      <c r="F5" s="165"/>
      <c r="G5" s="165"/>
      <c r="H5" s="165"/>
      <c r="I5" s="165"/>
      <c r="J5" s="165"/>
      <c r="K5" s="165"/>
      <c r="L5" s="165"/>
      <c r="N5" s="166"/>
      <c r="O5" s="166"/>
      <c r="P5" s="166"/>
      <c r="Q5" s="166"/>
      <c r="R5" s="166"/>
    </row>
    <row r="6" spans="1:19" ht="22.5" customHeight="1" x14ac:dyDescent="0.15">
      <c r="A6" s="57"/>
      <c r="B6" s="289"/>
      <c r="C6" s="248"/>
      <c r="D6" s="290" t="s">
        <v>131</v>
      </c>
      <c r="E6" s="292" t="s">
        <v>130</v>
      </c>
      <c r="F6" s="292" t="s">
        <v>94</v>
      </c>
      <c r="G6" s="294" t="s">
        <v>96</v>
      </c>
      <c r="H6" s="295"/>
      <c r="I6" s="295"/>
      <c r="J6" s="295"/>
      <c r="K6" s="296"/>
      <c r="L6" s="234" t="s">
        <v>99</v>
      </c>
      <c r="M6" s="235"/>
      <c r="N6" s="235"/>
      <c r="O6" s="235"/>
      <c r="P6" s="235"/>
      <c r="Q6" s="235"/>
      <c r="R6" s="235"/>
      <c r="S6" s="297"/>
    </row>
    <row r="7" spans="1:19" ht="69" x14ac:dyDescent="0.15">
      <c r="A7" s="57"/>
      <c r="B7" s="289"/>
      <c r="C7" s="248"/>
      <c r="D7" s="291"/>
      <c r="E7" s="293"/>
      <c r="F7" s="293"/>
      <c r="G7" s="59" t="s">
        <v>88</v>
      </c>
      <c r="H7" s="42" t="s">
        <v>89</v>
      </c>
      <c r="I7" s="44" t="s">
        <v>132</v>
      </c>
      <c r="J7" s="60" t="s">
        <v>87</v>
      </c>
      <c r="K7" s="40" t="s">
        <v>95</v>
      </c>
      <c r="L7" s="63" t="s">
        <v>98</v>
      </c>
      <c r="M7" s="24" t="s">
        <v>200</v>
      </c>
      <c r="N7" s="42" t="s">
        <v>97</v>
      </c>
      <c r="O7" s="24" t="s">
        <v>202</v>
      </c>
      <c r="P7" s="24" t="s">
        <v>90</v>
      </c>
      <c r="Q7" s="24" t="s">
        <v>91</v>
      </c>
      <c r="R7" s="16" t="s">
        <v>87</v>
      </c>
      <c r="S7" s="14" t="s">
        <v>95</v>
      </c>
    </row>
    <row r="8" spans="1:19" ht="22.5" customHeight="1" x14ac:dyDescent="0.15">
      <c r="A8" s="57"/>
      <c r="B8" s="298" t="s">
        <v>139</v>
      </c>
      <c r="C8" s="299"/>
      <c r="D8" s="93">
        <f>D40+D58+D73+D93</f>
        <v>1131</v>
      </c>
      <c r="E8" s="85">
        <f>D8-F8</f>
        <v>353</v>
      </c>
      <c r="F8" s="85">
        <f>K8+S8</f>
        <v>778</v>
      </c>
      <c r="G8" s="86">
        <f>G40+G58+G73+G93</f>
        <v>29</v>
      </c>
      <c r="H8" s="87">
        <f>H40+H58+H73+H93</f>
        <v>6</v>
      </c>
      <c r="I8" s="87">
        <f>I40+I58+I73+I93</f>
        <v>33</v>
      </c>
      <c r="J8" s="88">
        <f>J40+J58+J73+J93</f>
        <v>31</v>
      </c>
      <c r="K8" s="85">
        <f>SUM(G8:J8)</f>
        <v>99</v>
      </c>
      <c r="L8" s="89">
        <f t="shared" ref="L8:R8" si="0">L40+L58+L73+L93</f>
        <v>10</v>
      </c>
      <c r="M8" s="87">
        <f t="shared" si="0"/>
        <v>40</v>
      </c>
      <c r="N8" s="87">
        <f t="shared" si="0"/>
        <v>205</v>
      </c>
      <c r="O8" s="87">
        <f t="shared" si="0"/>
        <v>5</v>
      </c>
      <c r="P8" s="87">
        <f t="shared" si="0"/>
        <v>22</v>
      </c>
      <c r="Q8" s="87">
        <f t="shared" si="0"/>
        <v>22</v>
      </c>
      <c r="R8" s="88">
        <f t="shared" si="0"/>
        <v>375</v>
      </c>
      <c r="S8" s="85">
        <f>SUM(L8:R8)</f>
        <v>679</v>
      </c>
    </row>
    <row r="9" spans="1:19" ht="13.5" customHeight="1" x14ac:dyDescent="0.15">
      <c r="D9" s="165"/>
      <c r="E9" s="165"/>
      <c r="F9" s="165"/>
      <c r="G9" s="165"/>
      <c r="H9" s="165"/>
      <c r="I9" s="165"/>
      <c r="J9" s="165"/>
      <c r="K9" s="165"/>
      <c r="L9" s="165"/>
      <c r="N9" s="166"/>
      <c r="O9" s="166"/>
      <c r="P9" s="166"/>
      <c r="Q9" s="166"/>
      <c r="R9" s="166"/>
    </row>
    <row r="11" spans="1:19" ht="22.5" customHeight="1" x14ac:dyDescent="0.15">
      <c r="A11" s="300" t="s">
        <v>0</v>
      </c>
      <c r="B11" s="303" t="s">
        <v>140</v>
      </c>
      <c r="C11" s="248"/>
      <c r="D11" s="290" t="s">
        <v>131</v>
      </c>
      <c r="E11" s="292" t="s">
        <v>130</v>
      </c>
      <c r="F11" s="292" t="s">
        <v>94</v>
      </c>
      <c r="G11" s="294" t="s">
        <v>96</v>
      </c>
      <c r="H11" s="295"/>
      <c r="I11" s="295"/>
      <c r="J11" s="295"/>
      <c r="K11" s="296"/>
      <c r="L11" s="234" t="s">
        <v>99</v>
      </c>
      <c r="M11" s="235"/>
      <c r="N11" s="235"/>
      <c r="O11" s="235"/>
      <c r="P11" s="235"/>
      <c r="Q11" s="235"/>
      <c r="R11" s="235"/>
      <c r="S11" s="297"/>
    </row>
    <row r="12" spans="1:19" ht="54.75" customHeight="1" x14ac:dyDescent="0.15">
      <c r="A12" s="301"/>
      <c r="B12" s="289"/>
      <c r="C12" s="248"/>
      <c r="D12" s="291"/>
      <c r="E12" s="293"/>
      <c r="F12" s="293"/>
      <c r="G12" s="59" t="s">
        <v>88</v>
      </c>
      <c r="H12" s="111" t="s">
        <v>89</v>
      </c>
      <c r="I12" s="110" t="s">
        <v>132</v>
      </c>
      <c r="J12" s="109" t="s">
        <v>87</v>
      </c>
      <c r="K12" s="40" t="s">
        <v>95</v>
      </c>
      <c r="L12" s="59" t="s">
        <v>98</v>
      </c>
      <c r="M12" s="108" t="s">
        <v>199</v>
      </c>
      <c r="N12" s="44" t="s">
        <v>97</v>
      </c>
      <c r="O12" s="24" t="s">
        <v>201</v>
      </c>
      <c r="P12" s="24" t="s">
        <v>90</v>
      </c>
      <c r="Q12" s="24" t="s">
        <v>91</v>
      </c>
      <c r="R12" s="43" t="s">
        <v>87</v>
      </c>
      <c r="S12" s="14" t="s">
        <v>95</v>
      </c>
    </row>
    <row r="13" spans="1:19" ht="13.5" customHeight="1" x14ac:dyDescent="0.15">
      <c r="A13" s="301"/>
      <c r="B13" s="1">
        <v>1</v>
      </c>
      <c r="C13" s="34" t="s">
        <v>1</v>
      </c>
      <c r="D13" s="20">
        <v>16</v>
      </c>
      <c r="E13" s="7">
        <f>D13-F13</f>
        <v>10</v>
      </c>
      <c r="F13" s="7">
        <f>K13+S13</f>
        <v>6</v>
      </c>
      <c r="G13" s="13">
        <v>1</v>
      </c>
      <c r="H13" s="4"/>
      <c r="I13" s="4"/>
      <c r="J13" s="15"/>
      <c r="K13" s="7">
        <f>SUM(G13:J13)</f>
        <v>1</v>
      </c>
      <c r="L13" s="17"/>
      <c r="M13" s="4"/>
      <c r="N13" s="4">
        <v>2</v>
      </c>
      <c r="O13" s="4"/>
      <c r="P13" s="4"/>
      <c r="Q13" s="4"/>
      <c r="R13" s="15">
        <v>3</v>
      </c>
      <c r="S13" s="7">
        <f>SUM(L13:R13)</f>
        <v>5</v>
      </c>
    </row>
    <row r="14" spans="1:19" x14ac:dyDescent="0.15">
      <c r="A14" s="301"/>
      <c r="B14" s="2">
        <v>2</v>
      </c>
      <c r="C14" s="10" t="s">
        <v>2</v>
      </c>
      <c r="D14" s="5">
        <v>25</v>
      </c>
      <c r="E14" s="7">
        <f t="shared" ref="E14:E39" si="1">D14-F14</f>
        <v>11</v>
      </c>
      <c r="F14" s="7">
        <f>K14+S14</f>
        <v>14</v>
      </c>
      <c r="G14" s="13"/>
      <c r="H14" s="4"/>
      <c r="I14" s="4"/>
      <c r="J14" s="15">
        <v>2</v>
      </c>
      <c r="K14" s="7">
        <f t="shared" ref="K14:K39" si="2">SUM(G14:J14)</f>
        <v>2</v>
      </c>
      <c r="L14" s="17"/>
      <c r="M14" s="4"/>
      <c r="N14" s="4">
        <v>10</v>
      </c>
      <c r="O14" s="4"/>
      <c r="P14" s="4"/>
      <c r="Q14" s="4"/>
      <c r="R14" s="15">
        <v>2</v>
      </c>
      <c r="S14" s="7">
        <f t="shared" ref="S14:S39" si="3">SUM(L14:R14)</f>
        <v>12</v>
      </c>
    </row>
    <row r="15" spans="1:19" x14ac:dyDescent="0.15">
      <c r="A15" s="301"/>
      <c r="B15" s="2">
        <v>3</v>
      </c>
      <c r="C15" s="10" t="s">
        <v>3</v>
      </c>
      <c r="D15" s="5">
        <v>129</v>
      </c>
      <c r="E15" s="7">
        <f t="shared" si="1"/>
        <v>20</v>
      </c>
      <c r="F15" s="7">
        <f>K15+S15</f>
        <v>109</v>
      </c>
      <c r="G15" s="13">
        <v>2</v>
      </c>
      <c r="H15" s="4"/>
      <c r="I15" s="4">
        <v>2</v>
      </c>
      <c r="J15" s="15">
        <v>1</v>
      </c>
      <c r="K15" s="7">
        <f t="shared" si="2"/>
        <v>5</v>
      </c>
      <c r="L15" s="17"/>
      <c r="M15" s="4">
        <v>2</v>
      </c>
      <c r="N15" s="4">
        <v>16</v>
      </c>
      <c r="O15" s="4"/>
      <c r="P15" s="4">
        <v>5</v>
      </c>
      <c r="Q15" s="4">
        <v>1</v>
      </c>
      <c r="R15" s="15">
        <v>80</v>
      </c>
      <c r="S15" s="7">
        <f t="shared" si="3"/>
        <v>104</v>
      </c>
    </row>
    <row r="16" spans="1:19" x14ac:dyDescent="0.15">
      <c r="A16" s="301"/>
      <c r="B16" s="2">
        <v>4</v>
      </c>
      <c r="C16" s="10" t="s">
        <v>4</v>
      </c>
      <c r="D16" s="5">
        <v>3</v>
      </c>
      <c r="E16" s="7">
        <f t="shared" si="1"/>
        <v>2</v>
      </c>
      <c r="F16" s="7">
        <f t="shared" ref="F16:F39" si="4">K16+S16</f>
        <v>1</v>
      </c>
      <c r="G16" s="13"/>
      <c r="H16" s="4"/>
      <c r="I16" s="4"/>
      <c r="J16" s="15"/>
      <c r="K16" s="7">
        <f t="shared" si="2"/>
        <v>0</v>
      </c>
      <c r="L16" s="17"/>
      <c r="M16" s="4"/>
      <c r="N16" s="4">
        <v>1</v>
      </c>
      <c r="O16" s="4"/>
      <c r="P16" s="4"/>
      <c r="Q16" s="4"/>
      <c r="R16" s="15"/>
      <c r="S16" s="7">
        <f t="shared" si="3"/>
        <v>1</v>
      </c>
    </row>
    <row r="17" spans="1:19" x14ac:dyDescent="0.15">
      <c r="A17" s="301"/>
      <c r="B17" s="2">
        <v>5</v>
      </c>
      <c r="C17" s="10" t="s">
        <v>5</v>
      </c>
      <c r="D17" s="5">
        <v>3</v>
      </c>
      <c r="E17" s="7">
        <f t="shared" si="1"/>
        <v>1</v>
      </c>
      <c r="F17" s="7">
        <f t="shared" si="4"/>
        <v>2</v>
      </c>
      <c r="G17" s="13"/>
      <c r="H17" s="4"/>
      <c r="I17" s="4"/>
      <c r="J17" s="15"/>
      <c r="K17" s="7">
        <f t="shared" si="2"/>
        <v>0</v>
      </c>
      <c r="L17" s="17">
        <v>1</v>
      </c>
      <c r="M17" s="4"/>
      <c r="N17" s="4">
        <v>1</v>
      </c>
      <c r="O17" s="4"/>
      <c r="P17" s="4"/>
      <c r="Q17" s="4"/>
      <c r="R17" s="15"/>
      <c r="S17" s="7">
        <f t="shared" si="3"/>
        <v>2</v>
      </c>
    </row>
    <row r="18" spans="1:19" x14ac:dyDescent="0.15">
      <c r="A18" s="301"/>
      <c r="B18" s="2">
        <v>6</v>
      </c>
      <c r="C18" s="10" t="s">
        <v>6</v>
      </c>
      <c r="D18" s="5">
        <v>1</v>
      </c>
      <c r="E18" s="7">
        <f t="shared" si="1"/>
        <v>1</v>
      </c>
      <c r="F18" s="7">
        <f t="shared" si="4"/>
        <v>0</v>
      </c>
      <c r="G18" s="13"/>
      <c r="H18" s="4"/>
      <c r="I18" s="4"/>
      <c r="J18" s="15"/>
      <c r="K18" s="7">
        <f t="shared" si="2"/>
        <v>0</v>
      </c>
      <c r="L18" s="17"/>
      <c r="M18" s="4"/>
      <c r="N18" s="4"/>
      <c r="O18" s="4"/>
      <c r="P18" s="4"/>
      <c r="Q18" s="4"/>
      <c r="R18" s="15"/>
      <c r="S18" s="7">
        <f t="shared" si="3"/>
        <v>0</v>
      </c>
    </row>
    <row r="19" spans="1:19" x14ac:dyDescent="0.15">
      <c r="A19" s="301"/>
      <c r="B19" s="2">
        <v>7</v>
      </c>
      <c r="C19" s="10" t="s">
        <v>7</v>
      </c>
      <c r="D19" s="5">
        <v>0</v>
      </c>
      <c r="E19" s="7">
        <f t="shared" si="1"/>
        <v>0</v>
      </c>
      <c r="F19" s="7">
        <f t="shared" si="4"/>
        <v>0</v>
      </c>
      <c r="G19" s="13"/>
      <c r="H19" s="4"/>
      <c r="I19" s="4"/>
      <c r="J19" s="15"/>
      <c r="K19" s="7">
        <f t="shared" si="2"/>
        <v>0</v>
      </c>
      <c r="L19" s="17"/>
      <c r="M19" s="4"/>
      <c r="N19" s="4"/>
      <c r="O19" s="4"/>
      <c r="P19" s="4"/>
      <c r="Q19" s="4"/>
      <c r="R19" s="15"/>
      <c r="S19" s="7">
        <f t="shared" si="3"/>
        <v>0</v>
      </c>
    </row>
    <row r="20" spans="1:19" x14ac:dyDescent="0.15">
      <c r="A20" s="301"/>
      <c r="B20" s="2">
        <v>8</v>
      </c>
      <c r="C20" s="10" t="s">
        <v>8</v>
      </c>
      <c r="D20" s="5">
        <v>11</v>
      </c>
      <c r="E20" s="7">
        <f t="shared" si="1"/>
        <v>9</v>
      </c>
      <c r="F20" s="7">
        <f t="shared" si="4"/>
        <v>2</v>
      </c>
      <c r="G20" s="13"/>
      <c r="H20" s="4"/>
      <c r="I20" s="4"/>
      <c r="J20" s="15"/>
      <c r="K20" s="7">
        <f t="shared" si="2"/>
        <v>0</v>
      </c>
      <c r="L20" s="17"/>
      <c r="M20" s="4"/>
      <c r="N20" s="4"/>
      <c r="O20" s="4"/>
      <c r="P20" s="4"/>
      <c r="Q20" s="4"/>
      <c r="R20" s="15">
        <v>2</v>
      </c>
      <c r="S20" s="7">
        <f t="shared" si="3"/>
        <v>2</v>
      </c>
    </row>
    <row r="21" spans="1:19" x14ac:dyDescent="0.15">
      <c r="A21" s="301"/>
      <c r="B21" s="2">
        <v>9</v>
      </c>
      <c r="C21" s="10" t="s">
        <v>9</v>
      </c>
      <c r="D21" s="5">
        <v>11</v>
      </c>
      <c r="E21" s="7">
        <f t="shared" si="1"/>
        <v>5</v>
      </c>
      <c r="F21" s="7">
        <f t="shared" si="4"/>
        <v>6</v>
      </c>
      <c r="G21" s="13"/>
      <c r="H21" s="4"/>
      <c r="I21" s="4"/>
      <c r="J21" s="15"/>
      <c r="K21" s="7">
        <f t="shared" si="2"/>
        <v>0</v>
      </c>
      <c r="L21" s="17"/>
      <c r="M21" s="4"/>
      <c r="N21" s="4">
        <v>3</v>
      </c>
      <c r="O21" s="4"/>
      <c r="P21" s="4"/>
      <c r="Q21" s="4"/>
      <c r="R21" s="15">
        <v>3</v>
      </c>
      <c r="S21" s="7">
        <f t="shared" si="3"/>
        <v>6</v>
      </c>
    </row>
    <row r="22" spans="1:19" x14ac:dyDescent="0.15">
      <c r="A22" s="301"/>
      <c r="B22" s="2">
        <v>10</v>
      </c>
      <c r="C22" s="10" t="s">
        <v>10</v>
      </c>
      <c r="D22" s="5">
        <v>46</v>
      </c>
      <c r="E22" s="7">
        <f t="shared" si="1"/>
        <v>17</v>
      </c>
      <c r="F22" s="7">
        <f t="shared" si="4"/>
        <v>29</v>
      </c>
      <c r="G22" s="13"/>
      <c r="H22" s="4"/>
      <c r="I22" s="4">
        <v>1</v>
      </c>
      <c r="J22" s="15"/>
      <c r="K22" s="7">
        <f t="shared" si="2"/>
        <v>1</v>
      </c>
      <c r="L22" s="17"/>
      <c r="M22" s="4"/>
      <c r="N22" s="4">
        <v>4</v>
      </c>
      <c r="O22" s="4"/>
      <c r="P22" s="4"/>
      <c r="Q22" s="4"/>
      <c r="R22" s="15">
        <v>24</v>
      </c>
      <c r="S22" s="7">
        <f t="shared" si="3"/>
        <v>28</v>
      </c>
    </row>
    <row r="23" spans="1:19" x14ac:dyDescent="0.15">
      <c r="A23" s="301"/>
      <c r="B23" s="2">
        <v>11</v>
      </c>
      <c r="C23" s="10" t="s">
        <v>11</v>
      </c>
      <c r="D23" s="5">
        <v>3</v>
      </c>
      <c r="E23" s="7">
        <f t="shared" si="1"/>
        <v>3</v>
      </c>
      <c r="F23" s="7">
        <f t="shared" si="4"/>
        <v>0</v>
      </c>
      <c r="G23" s="13"/>
      <c r="H23" s="4"/>
      <c r="I23" s="4"/>
      <c r="J23" s="15"/>
      <c r="K23" s="7">
        <f t="shared" si="2"/>
        <v>0</v>
      </c>
      <c r="L23" s="17"/>
      <c r="M23" s="4"/>
      <c r="N23" s="4"/>
      <c r="O23" s="4"/>
      <c r="P23" s="4"/>
      <c r="Q23" s="4"/>
      <c r="R23" s="15"/>
      <c r="S23" s="7">
        <f t="shared" si="3"/>
        <v>0</v>
      </c>
    </row>
    <row r="24" spans="1:19" x14ac:dyDescent="0.15">
      <c r="A24" s="301"/>
      <c r="B24" s="2">
        <v>12</v>
      </c>
      <c r="C24" s="10" t="s">
        <v>12</v>
      </c>
      <c r="D24" s="5">
        <v>98</v>
      </c>
      <c r="E24" s="7">
        <f t="shared" si="1"/>
        <v>37</v>
      </c>
      <c r="F24" s="7">
        <f t="shared" si="4"/>
        <v>61</v>
      </c>
      <c r="G24" s="13"/>
      <c r="H24" s="4"/>
      <c r="I24" s="4">
        <v>2</v>
      </c>
      <c r="J24" s="15">
        <v>2</v>
      </c>
      <c r="K24" s="7">
        <f t="shared" si="2"/>
        <v>4</v>
      </c>
      <c r="L24" s="17"/>
      <c r="M24" s="4">
        <v>2</v>
      </c>
      <c r="N24" s="4">
        <v>13</v>
      </c>
      <c r="O24" s="4"/>
      <c r="P24" s="4">
        <v>1</v>
      </c>
      <c r="Q24" s="4" t="s">
        <v>229</v>
      </c>
      <c r="R24" s="15">
        <v>41</v>
      </c>
      <c r="S24" s="7">
        <f t="shared" si="3"/>
        <v>57</v>
      </c>
    </row>
    <row r="25" spans="1:19" x14ac:dyDescent="0.15">
      <c r="A25" s="301"/>
      <c r="B25" s="2">
        <v>13</v>
      </c>
      <c r="C25" s="10" t="s">
        <v>13</v>
      </c>
      <c r="D25" s="5">
        <v>21</v>
      </c>
      <c r="E25" s="7">
        <f t="shared" si="1"/>
        <v>2</v>
      </c>
      <c r="F25" s="7">
        <f t="shared" si="4"/>
        <v>19</v>
      </c>
      <c r="G25" s="13">
        <v>1</v>
      </c>
      <c r="H25" s="4"/>
      <c r="I25" s="4"/>
      <c r="J25" s="15">
        <v>1</v>
      </c>
      <c r="K25" s="7">
        <f t="shared" si="2"/>
        <v>2</v>
      </c>
      <c r="L25" s="17"/>
      <c r="M25" s="4">
        <v>1</v>
      </c>
      <c r="N25" s="4">
        <v>5</v>
      </c>
      <c r="O25" s="4">
        <v>1</v>
      </c>
      <c r="P25" s="4"/>
      <c r="Q25" s="4"/>
      <c r="R25" s="15">
        <v>10</v>
      </c>
      <c r="S25" s="7">
        <f t="shared" si="3"/>
        <v>17</v>
      </c>
    </row>
    <row r="26" spans="1:19" x14ac:dyDescent="0.15">
      <c r="A26" s="301"/>
      <c r="B26" s="2">
        <v>14</v>
      </c>
      <c r="C26" s="10" t="s">
        <v>14</v>
      </c>
      <c r="D26" s="5">
        <v>18</v>
      </c>
      <c r="E26" s="7">
        <f t="shared" si="1"/>
        <v>5</v>
      </c>
      <c r="F26" s="7">
        <f t="shared" si="4"/>
        <v>13</v>
      </c>
      <c r="G26" s="13"/>
      <c r="H26" s="4"/>
      <c r="I26" s="4">
        <v>3</v>
      </c>
      <c r="J26" s="15"/>
      <c r="K26" s="7">
        <f t="shared" si="2"/>
        <v>3</v>
      </c>
      <c r="L26" s="17"/>
      <c r="M26" s="4"/>
      <c r="N26" s="4">
        <v>2</v>
      </c>
      <c r="O26" s="4"/>
      <c r="P26" s="4">
        <v>2</v>
      </c>
      <c r="Q26" s="4"/>
      <c r="R26" s="15">
        <v>6</v>
      </c>
      <c r="S26" s="7">
        <f t="shared" si="3"/>
        <v>10</v>
      </c>
    </row>
    <row r="27" spans="1:19" x14ac:dyDescent="0.15">
      <c r="A27" s="301"/>
      <c r="B27" s="2">
        <v>15</v>
      </c>
      <c r="C27" s="10" t="s">
        <v>15</v>
      </c>
      <c r="D27" s="5">
        <v>115</v>
      </c>
      <c r="E27" s="7">
        <f t="shared" si="1"/>
        <v>7</v>
      </c>
      <c r="F27" s="7">
        <f t="shared" si="4"/>
        <v>108</v>
      </c>
      <c r="G27" s="13"/>
      <c r="H27" s="4"/>
      <c r="I27" s="4">
        <v>5</v>
      </c>
      <c r="J27" s="15"/>
      <c r="K27" s="7">
        <f t="shared" si="2"/>
        <v>5</v>
      </c>
      <c r="L27" s="17"/>
      <c r="M27" s="4">
        <v>1</v>
      </c>
      <c r="N27" s="4">
        <v>13</v>
      </c>
      <c r="O27" s="4"/>
      <c r="P27" s="4">
        <v>1</v>
      </c>
      <c r="Q27" s="4">
        <v>1</v>
      </c>
      <c r="R27" s="15">
        <v>87</v>
      </c>
      <c r="S27" s="7">
        <f t="shared" si="3"/>
        <v>103</v>
      </c>
    </row>
    <row r="28" spans="1:19" x14ac:dyDescent="0.15">
      <c r="A28" s="301"/>
      <c r="B28" s="2">
        <v>16</v>
      </c>
      <c r="C28" s="10" t="s">
        <v>16</v>
      </c>
      <c r="D28" s="5">
        <v>35</v>
      </c>
      <c r="E28" s="7">
        <f t="shared" si="1"/>
        <v>7</v>
      </c>
      <c r="F28" s="7">
        <f t="shared" si="4"/>
        <v>28</v>
      </c>
      <c r="G28" s="13">
        <v>1</v>
      </c>
      <c r="H28" s="4"/>
      <c r="I28" s="4">
        <v>4</v>
      </c>
      <c r="J28" s="15"/>
      <c r="K28" s="7">
        <f t="shared" si="2"/>
        <v>5</v>
      </c>
      <c r="L28" s="17"/>
      <c r="M28" s="4" t="s">
        <v>203</v>
      </c>
      <c r="N28" s="4">
        <v>18</v>
      </c>
      <c r="O28" s="4" t="s">
        <v>203</v>
      </c>
      <c r="P28" s="4"/>
      <c r="Q28" s="4"/>
      <c r="R28" s="15">
        <v>5</v>
      </c>
      <c r="S28" s="7">
        <f t="shared" si="3"/>
        <v>23</v>
      </c>
    </row>
    <row r="29" spans="1:19" x14ac:dyDescent="0.15">
      <c r="A29" s="301"/>
      <c r="B29" s="2">
        <v>17</v>
      </c>
      <c r="C29" s="10" t="s">
        <v>17</v>
      </c>
      <c r="D29" s="5">
        <v>48</v>
      </c>
      <c r="E29" s="7">
        <f t="shared" si="1"/>
        <v>16</v>
      </c>
      <c r="F29" s="7">
        <f t="shared" si="4"/>
        <v>32</v>
      </c>
      <c r="G29" s="13">
        <v>2</v>
      </c>
      <c r="H29" s="4">
        <v>1</v>
      </c>
      <c r="I29" s="4">
        <v>3</v>
      </c>
      <c r="J29" s="15">
        <v>1</v>
      </c>
      <c r="K29" s="7">
        <f t="shared" si="2"/>
        <v>7</v>
      </c>
      <c r="L29" s="17">
        <v>1</v>
      </c>
      <c r="M29" s="4">
        <v>2</v>
      </c>
      <c r="N29" s="4">
        <v>13</v>
      </c>
      <c r="O29" s="4"/>
      <c r="P29" s="4">
        <v>1</v>
      </c>
      <c r="Q29" s="4">
        <v>1</v>
      </c>
      <c r="R29" s="15">
        <v>7</v>
      </c>
      <c r="S29" s="7">
        <f t="shared" si="3"/>
        <v>25</v>
      </c>
    </row>
    <row r="30" spans="1:19" x14ac:dyDescent="0.15">
      <c r="A30" s="301"/>
      <c r="B30" s="2">
        <v>18</v>
      </c>
      <c r="C30" s="10" t="s">
        <v>18</v>
      </c>
      <c r="D30" s="5">
        <v>7</v>
      </c>
      <c r="E30" s="7">
        <f t="shared" si="1"/>
        <v>2</v>
      </c>
      <c r="F30" s="7">
        <f t="shared" si="4"/>
        <v>5</v>
      </c>
      <c r="G30" s="13">
        <v>1</v>
      </c>
      <c r="H30" s="4"/>
      <c r="I30" s="4">
        <v>1</v>
      </c>
      <c r="J30" s="15">
        <v>2</v>
      </c>
      <c r="K30" s="7">
        <f t="shared" si="2"/>
        <v>4</v>
      </c>
      <c r="L30" s="17"/>
      <c r="M30" s="4">
        <v>1</v>
      </c>
      <c r="N30" s="4"/>
      <c r="O30" s="4"/>
      <c r="P30" s="4"/>
      <c r="Q30" s="4"/>
      <c r="R30" s="15"/>
      <c r="S30" s="7">
        <f t="shared" si="3"/>
        <v>1</v>
      </c>
    </row>
    <row r="31" spans="1:19" x14ac:dyDescent="0.15">
      <c r="A31" s="301"/>
      <c r="B31" s="2">
        <v>19</v>
      </c>
      <c r="C31" s="10" t="s">
        <v>19</v>
      </c>
      <c r="D31" s="5">
        <v>4</v>
      </c>
      <c r="E31" s="7">
        <f t="shared" si="1"/>
        <v>2</v>
      </c>
      <c r="F31" s="7">
        <f t="shared" si="4"/>
        <v>2</v>
      </c>
      <c r="G31" s="13"/>
      <c r="H31" s="4"/>
      <c r="I31" s="4"/>
      <c r="J31" s="15"/>
      <c r="K31" s="7">
        <f t="shared" si="2"/>
        <v>0</v>
      </c>
      <c r="L31" s="17"/>
      <c r="M31" s="4"/>
      <c r="N31" s="4">
        <v>1</v>
      </c>
      <c r="O31" s="4"/>
      <c r="P31" s="4"/>
      <c r="Q31" s="4"/>
      <c r="R31" s="15">
        <v>1</v>
      </c>
      <c r="S31" s="7">
        <f t="shared" si="3"/>
        <v>2</v>
      </c>
    </row>
    <row r="32" spans="1:19" x14ac:dyDescent="0.15">
      <c r="A32" s="301"/>
      <c r="B32" s="2">
        <v>20</v>
      </c>
      <c r="C32" s="10" t="s">
        <v>20</v>
      </c>
      <c r="D32" s="5">
        <v>9</v>
      </c>
      <c r="E32" s="7">
        <f t="shared" si="1"/>
        <v>6</v>
      </c>
      <c r="F32" s="7">
        <f t="shared" si="4"/>
        <v>3</v>
      </c>
      <c r="G32" s="13"/>
      <c r="H32" s="4"/>
      <c r="I32" s="4">
        <v>1</v>
      </c>
      <c r="J32" s="15">
        <v>1</v>
      </c>
      <c r="K32" s="7">
        <f t="shared" si="2"/>
        <v>2</v>
      </c>
      <c r="L32" s="17"/>
      <c r="M32" s="4"/>
      <c r="N32" s="4"/>
      <c r="O32" s="4"/>
      <c r="P32" s="4">
        <v>1</v>
      </c>
      <c r="Q32" s="4"/>
      <c r="R32" s="15"/>
      <c r="S32" s="7">
        <f t="shared" si="3"/>
        <v>1</v>
      </c>
    </row>
    <row r="33" spans="1:19" x14ac:dyDescent="0.15">
      <c r="A33" s="301"/>
      <c r="B33" s="2">
        <v>21</v>
      </c>
      <c r="C33" s="10" t="s">
        <v>21</v>
      </c>
      <c r="D33" s="5">
        <v>35</v>
      </c>
      <c r="E33" s="7">
        <f t="shared" si="1"/>
        <v>9</v>
      </c>
      <c r="F33" s="7">
        <f t="shared" si="4"/>
        <v>26</v>
      </c>
      <c r="G33" s="13">
        <v>1</v>
      </c>
      <c r="H33" s="4">
        <v>1</v>
      </c>
      <c r="I33" s="4">
        <v>1</v>
      </c>
      <c r="J33" s="15">
        <v>1</v>
      </c>
      <c r="K33" s="7">
        <f t="shared" si="2"/>
        <v>4</v>
      </c>
      <c r="L33" s="17"/>
      <c r="M33" s="4">
        <v>4</v>
      </c>
      <c r="N33" s="4">
        <v>9</v>
      </c>
      <c r="O33" s="4">
        <v>1</v>
      </c>
      <c r="P33" s="4"/>
      <c r="Q33" s="4"/>
      <c r="R33" s="15">
        <v>8</v>
      </c>
      <c r="S33" s="7">
        <f t="shared" si="3"/>
        <v>22</v>
      </c>
    </row>
    <row r="34" spans="1:19" x14ac:dyDescent="0.15">
      <c r="A34" s="301"/>
      <c r="B34" s="2">
        <v>22</v>
      </c>
      <c r="C34" s="10" t="s">
        <v>22</v>
      </c>
      <c r="D34" s="5">
        <v>10</v>
      </c>
      <c r="E34" s="7">
        <f t="shared" si="1"/>
        <v>5</v>
      </c>
      <c r="F34" s="7">
        <f t="shared" si="4"/>
        <v>5</v>
      </c>
      <c r="G34" s="13"/>
      <c r="H34" s="4"/>
      <c r="I34" s="4"/>
      <c r="J34" s="15"/>
      <c r="K34" s="7">
        <f t="shared" si="2"/>
        <v>0</v>
      </c>
      <c r="L34" s="17"/>
      <c r="M34" s="4">
        <v>1</v>
      </c>
      <c r="N34" s="4"/>
      <c r="O34" s="4">
        <v>1</v>
      </c>
      <c r="P34" s="4"/>
      <c r="Q34" s="4"/>
      <c r="R34" s="15">
        <v>3</v>
      </c>
      <c r="S34" s="7">
        <f t="shared" si="3"/>
        <v>5</v>
      </c>
    </row>
    <row r="35" spans="1:19" x14ac:dyDescent="0.15">
      <c r="A35" s="301"/>
      <c r="B35" s="2">
        <v>23</v>
      </c>
      <c r="C35" s="10" t="s">
        <v>23</v>
      </c>
      <c r="D35" s="5">
        <v>3</v>
      </c>
      <c r="E35" s="7">
        <f t="shared" si="1"/>
        <v>2</v>
      </c>
      <c r="F35" s="7">
        <f t="shared" si="4"/>
        <v>1</v>
      </c>
      <c r="G35" s="13"/>
      <c r="H35" s="4"/>
      <c r="I35" s="4"/>
      <c r="J35" s="15"/>
      <c r="K35" s="7">
        <f t="shared" si="2"/>
        <v>0</v>
      </c>
      <c r="L35" s="17"/>
      <c r="M35" s="4">
        <v>1</v>
      </c>
      <c r="N35" s="4"/>
      <c r="O35" s="4"/>
      <c r="P35" s="4"/>
      <c r="Q35" s="4"/>
      <c r="R35" s="15"/>
      <c r="S35" s="7">
        <f t="shared" si="3"/>
        <v>1</v>
      </c>
    </row>
    <row r="36" spans="1:19" x14ac:dyDescent="0.15">
      <c r="A36" s="301"/>
      <c r="B36" s="2">
        <v>24</v>
      </c>
      <c r="C36" s="10" t="s">
        <v>24</v>
      </c>
      <c r="D36" s="5">
        <v>0</v>
      </c>
      <c r="E36" s="7">
        <f t="shared" si="1"/>
        <v>0</v>
      </c>
      <c r="F36" s="7">
        <f t="shared" si="4"/>
        <v>0</v>
      </c>
      <c r="G36" s="13"/>
      <c r="H36" s="4"/>
      <c r="I36" s="4"/>
      <c r="J36" s="15"/>
      <c r="K36" s="7">
        <f t="shared" si="2"/>
        <v>0</v>
      </c>
      <c r="L36" s="17"/>
      <c r="M36" s="4"/>
      <c r="N36" s="4"/>
      <c r="O36" s="4"/>
      <c r="P36" s="4"/>
      <c r="Q36" s="4"/>
      <c r="R36" s="15"/>
      <c r="S36" s="7">
        <f t="shared" si="3"/>
        <v>0</v>
      </c>
    </row>
    <row r="37" spans="1:19" x14ac:dyDescent="0.15">
      <c r="A37" s="301"/>
      <c r="B37" s="2">
        <v>25</v>
      </c>
      <c r="C37" s="10" t="s">
        <v>25</v>
      </c>
      <c r="D37" s="5">
        <v>9</v>
      </c>
      <c r="E37" s="7">
        <f t="shared" si="1"/>
        <v>3</v>
      </c>
      <c r="F37" s="7">
        <f t="shared" si="4"/>
        <v>6</v>
      </c>
      <c r="G37" s="13"/>
      <c r="H37" s="4"/>
      <c r="I37" s="4"/>
      <c r="J37" s="15"/>
      <c r="K37" s="7">
        <f t="shared" si="2"/>
        <v>0</v>
      </c>
      <c r="L37" s="17"/>
      <c r="M37" s="4"/>
      <c r="N37" s="4"/>
      <c r="O37" s="4"/>
      <c r="P37" s="4">
        <v>1</v>
      </c>
      <c r="Q37" s="4">
        <v>2</v>
      </c>
      <c r="R37" s="15">
        <v>3</v>
      </c>
      <c r="S37" s="7">
        <f t="shared" si="3"/>
        <v>6</v>
      </c>
    </row>
    <row r="38" spans="1:19" x14ac:dyDescent="0.15">
      <c r="A38" s="301"/>
      <c r="B38" s="2">
        <v>26</v>
      </c>
      <c r="C38" s="10" t="s">
        <v>26</v>
      </c>
      <c r="D38" s="36">
        <v>4</v>
      </c>
      <c r="E38" s="7">
        <f t="shared" si="1"/>
        <v>0</v>
      </c>
      <c r="F38" s="7">
        <f t="shared" si="4"/>
        <v>4</v>
      </c>
      <c r="G38" s="13"/>
      <c r="H38" s="4"/>
      <c r="I38" s="4"/>
      <c r="J38" s="15"/>
      <c r="K38" s="7">
        <f t="shared" si="2"/>
        <v>0</v>
      </c>
      <c r="L38" s="17"/>
      <c r="M38" s="4">
        <v>1</v>
      </c>
      <c r="N38" s="4">
        <v>2</v>
      </c>
      <c r="O38" s="4">
        <v>1</v>
      </c>
      <c r="P38" s="4"/>
      <c r="Q38" s="4"/>
      <c r="R38" s="15"/>
      <c r="S38" s="7">
        <f t="shared" si="3"/>
        <v>4</v>
      </c>
    </row>
    <row r="39" spans="1:19" x14ac:dyDescent="0.15">
      <c r="A39" s="301"/>
      <c r="B39" s="3">
        <v>27</v>
      </c>
      <c r="C39" s="11" t="s">
        <v>27</v>
      </c>
      <c r="D39" s="6">
        <v>18</v>
      </c>
      <c r="E39" s="7">
        <f t="shared" si="1"/>
        <v>7</v>
      </c>
      <c r="F39" s="7">
        <f t="shared" si="4"/>
        <v>11</v>
      </c>
      <c r="G39" s="13"/>
      <c r="H39" s="4"/>
      <c r="I39" s="4">
        <v>3</v>
      </c>
      <c r="J39" s="15"/>
      <c r="K39" s="7">
        <f t="shared" si="2"/>
        <v>3</v>
      </c>
      <c r="L39" s="17"/>
      <c r="M39" s="4">
        <v>1</v>
      </c>
      <c r="N39" s="4">
        <v>6</v>
      </c>
      <c r="O39" s="4"/>
      <c r="P39" s="4"/>
      <c r="Q39" s="4"/>
      <c r="R39" s="15">
        <v>1</v>
      </c>
      <c r="S39" s="7">
        <f t="shared" si="3"/>
        <v>8</v>
      </c>
    </row>
    <row r="40" spans="1:19" x14ac:dyDescent="0.15">
      <c r="A40" s="302"/>
      <c r="B40" s="304" t="s">
        <v>93</v>
      </c>
      <c r="C40" s="305"/>
      <c r="D40" s="85">
        <f>SUM(D13:D39)</f>
        <v>682</v>
      </c>
      <c r="E40" s="85">
        <f>SUM(E13:E39)</f>
        <v>189</v>
      </c>
      <c r="F40" s="85">
        <f>SUM(F13:F39)</f>
        <v>493</v>
      </c>
      <c r="G40" s="86">
        <f>SUM(G13:G39)</f>
        <v>9</v>
      </c>
      <c r="H40" s="87">
        <f t="shared" ref="H40:S40" si="5">SUM(H13:H39)</f>
        <v>2</v>
      </c>
      <c r="I40" s="87">
        <f t="shared" si="5"/>
        <v>26</v>
      </c>
      <c r="J40" s="88">
        <f t="shared" si="5"/>
        <v>11</v>
      </c>
      <c r="K40" s="85">
        <f t="shared" si="5"/>
        <v>48</v>
      </c>
      <c r="L40" s="89">
        <f t="shared" si="5"/>
        <v>2</v>
      </c>
      <c r="M40" s="87">
        <f t="shared" si="5"/>
        <v>17</v>
      </c>
      <c r="N40" s="87">
        <f t="shared" si="5"/>
        <v>119</v>
      </c>
      <c r="O40" s="87">
        <f t="shared" si="5"/>
        <v>4</v>
      </c>
      <c r="P40" s="87">
        <f t="shared" si="5"/>
        <v>12</v>
      </c>
      <c r="Q40" s="87">
        <f t="shared" si="5"/>
        <v>5</v>
      </c>
      <c r="R40" s="88">
        <f t="shared" si="5"/>
        <v>286</v>
      </c>
      <c r="S40" s="85">
        <f t="shared" si="5"/>
        <v>445</v>
      </c>
    </row>
    <row r="41" spans="1:19" x14ac:dyDescent="0.15">
      <c r="A41" s="57"/>
      <c r="B41" s="19"/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15">
      <c r="A42" s="57"/>
      <c r="B42" s="19"/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15">
      <c r="A43" s="57"/>
      <c r="B43" s="19"/>
      <c r="C43" s="1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15">
      <c r="A44" s="57"/>
      <c r="B44" s="19"/>
      <c r="C44" s="1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57"/>
      <c r="B45" s="19"/>
      <c r="C45" s="1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15">
      <c r="A46" s="57"/>
      <c r="B46" s="19"/>
      <c r="C46" s="1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15">
      <c r="A47" s="57"/>
      <c r="B47" s="19"/>
      <c r="C47" s="1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15">
      <c r="A48" s="57"/>
      <c r="B48" s="19"/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x14ac:dyDescent="0.15">
      <c r="A49" s="57"/>
      <c r="B49" s="19"/>
      <c r="C49" s="1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ht="22.5" customHeight="1" x14ac:dyDescent="0.15">
      <c r="A50" s="300" t="s">
        <v>136</v>
      </c>
      <c r="B50" s="303" t="s">
        <v>140</v>
      </c>
      <c r="C50" s="248"/>
      <c r="D50" s="290" t="s">
        <v>131</v>
      </c>
      <c r="E50" s="292" t="s">
        <v>130</v>
      </c>
      <c r="F50" s="292" t="s">
        <v>94</v>
      </c>
      <c r="G50" s="294" t="s">
        <v>96</v>
      </c>
      <c r="H50" s="295"/>
      <c r="I50" s="295"/>
      <c r="J50" s="295"/>
      <c r="K50" s="296"/>
      <c r="L50" s="234" t="s">
        <v>99</v>
      </c>
      <c r="M50" s="235"/>
      <c r="N50" s="235"/>
      <c r="O50" s="235"/>
      <c r="P50" s="235"/>
      <c r="Q50" s="235"/>
      <c r="R50" s="235"/>
      <c r="S50" s="297"/>
    </row>
    <row r="51" spans="1:19" ht="54.75" customHeight="1" x14ac:dyDescent="0.15">
      <c r="A51" s="301"/>
      <c r="B51" s="289"/>
      <c r="C51" s="248"/>
      <c r="D51" s="291"/>
      <c r="E51" s="293"/>
      <c r="F51" s="293"/>
      <c r="G51" s="59" t="s">
        <v>88</v>
      </c>
      <c r="H51" s="111" t="s">
        <v>89</v>
      </c>
      <c r="I51" s="112" t="s">
        <v>132</v>
      </c>
      <c r="J51" s="109" t="s">
        <v>87</v>
      </c>
      <c r="K51" s="40" t="s">
        <v>95</v>
      </c>
      <c r="L51" s="61" t="s">
        <v>98</v>
      </c>
      <c r="M51" s="108" t="s">
        <v>199</v>
      </c>
      <c r="N51" s="42" t="s">
        <v>97</v>
      </c>
      <c r="O51" s="24" t="s">
        <v>201</v>
      </c>
      <c r="P51" s="24" t="s">
        <v>90</v>
      </c>
      <c r="Q51" s="24" t="s">
        <v>91</v>
      </c>
      <c r="R51" s="43" t="s">
        <v>87</v>
      </c>
      <c r="S51" s="39" t="s">
        <v>95</v>
      </c>
    </row>
    <row r="52" spans="1:19" ht="13.5" customHeight="1" x14ac:dyDescent="0.15">
      <c r="A52" s="301"/>
      <c r="B52" s="20">
        <v>28</v>
      </c>
      <c r="C52" s="21" t="s">
        <v>28</v>
      </c>
      <c r="D52" s="20">
        <v>4</v>
      </c>
      <c r="E52" s="7">
        <f t="shared" ref="E52:E57" si="6">D52-F52</f>
        <v>2</v>
      </c>
      <c r="F52" s="7">
        <f t="shared" ref="F52:F57" si="7">K52+S52</f>
        <v>2</v>
      </c>
      <c r="G52" s="13"/>
      <c r="H52" s="4"/>
      <c r="I52" s="4"/>
      <c r="J52" s="15"/>
      <c r="K52" s="7">
        <f t="shared" ref="K52:K57" si="8">SUM(G52:J52)</f>
        <v>0</v>
      </c>
      <c r="L52" s="17"/>
      <c r="M52" s="4"/>
      <c r="N52" s="4">
        <v>2</v>
      </c>
      <c r="O52" s="4"/>
      <c r="P52" s="4"/>
      <c r="Q52" s="4"/>
      <c r="R52" s="15"/>
      <c r="S52" s="7">
        <f t="shared" ref="S52:S57" si="9">SUM(L52:R52)</f>
        <v>2</v>
      </c>
    </row>
    <row r="53" spans="1:19" x14ac:dyDescent="0.15">
      <c r="A53" s="301"/>
      <c r="B53" s="5">
        <v>29</v>
      </c>
      <c r="C53" s="22" t="s">
        <v>29</v>
      </c>
      <c r="D53" s="5">
        <v>4</v>
      </c>
      <c r="E53" s="7">
        <f t="shared" si="6"/>
        <v>2</v>
      </c>
      <c r="F53" s="7">
        <f t="shared" si="7"/>
        <v>2</v>
      </c>
      <c r="G53" s="13"/>
      <c r="H53" s="4"/>
      <c r="I53" s="4"/>
      <c r="J53" s="15"/>
      <c r="K53" s="7">
        <f t="shared" si="8"/>
        <v>0</v>
      </c>
      <c r="L53" s="17">
        <v>1</v>
      </c>
      <c r="M53" s="4">
        <v>1</v>
      </c>
      <c r="N53" s="4"/>
      <c r="O53" s="4"/>
      <c r="P53" s="4"/>
      <c r="Q53" s="4"/>
      <c r="R53" s="15"/>
      <c r="S53" s="7">
        <f t="shared" si="9"/>
        <v>2</v>
      </c>
    </row>
    <row r="54" spans="1:19" x14ac:dyDescent="0.15">
      <c r="A54" s="301"/>
      <c r="B54" s="5">
        <v>30</v>
      </c>
      <c r="C54" s="22" t="s">
        <v>30</v>
      </c>
      <c r="D54" s="5">
        <v>7</v>
      </c>
      <c r="E54" s="7">
        <f t="shared" si="6"/>
        <v>1</v>
      </c>
      <c r="F54" s="7">
        <f t="shared" si="7"/>
        <v>6</v>
      </c>
      <c r="G54" s="13"/>
      <c r="H54" s="4"/>
      <c r="I54" s="4">
        <v>1</v>
      </c>
      <c r="J54" s="15"/>
      <c r="K54" s="7">
        <f t="shared" si="8"/>
        <v>1</v>
      </c>
      <c r="L54" s="17"/>
      <c r="M54" s="4"/>
      <c r="N54" s="4">
        <v>2</v>
      </c>
      <c r="O54" s="4"/>
      <c r="P54" s="4">
        <v>1</v>
      </c>
      <c r="Q54" s="4">
        <v>1</v>
      </c>
      <c r="R54" s="15">
        <v>1</v>
      </c>
      <c r="S54" s="7">
        <f t="shared" si="9"/>
        <v>5</v>
      </c>
    </row>
    <row r="55" spans="1:19" x14ac:dyDescent="0.15">
      <c r="A55" s="301"/>
      <c r="B55" s="7">
        <v>31</v>
      </c>
      <c r="C55" s="22" t="s">
        <v>31</v>
      </c>
      <c r="D55" s="5">
        <v>0</v>
      </c>
      <c r="E55" s="7">
        <f t="shared" si="6"/>
        <v>0</v>
      </c>
      <c r="F55" s="7">
        <f t="shared" si="7"/>
        <v>0</v>
      </c>
      <c r="G55" s="13"/>
      <c r="H55" s="4"/>
      <c r="I55" s="4"/>
      <c r="J55" s="15"/>
      <c r="K55" s="7">
        <f t="shared" si="8"/>
        <v>0</v>
      </c>
      <c r="L55" s="17"/>
      <c r="M55" s="4"/>
      <c r="N55" s="4"/>
      <c r="O55" s="4"/>
      <c r="P55" s="4"/>
      <c r="Q55" s="4"/>
      <c r="R55" s="15"/>
      <c r="S55" s="7">
        <f t="shared" si="9"/>
        <v>0</v>
      </c>
    </row>
    <row r="56" spans="1:19" x14ac:dyDescent="0.15">
      <c r="A56" s="301"/>
      <c r="B56" s="5">
        <v>32</v>
      </c>
      <c r="C56" s="22" t="s">
        <v>32</v>
      </c>
      <c r="D56" s="5">
        <v>21</v>
      </c>
      <c r="E56" s="7">
        <f t="shared" si="6"/>
        <v>11</v>
      </c>
      <c r="F56" s="7">
        <f t="shared" si="7"/>
        <v>10</v>
      </c>
      <c r="G56" s="13">
        <v>1</v>
      </c>
      <c r="H56" s="4"/>
      <c r="I56" s="4"/>
      <c r="J56" s="15"/>
      <c r="K56" s="7">
        <f t="shared" si="8"/>
        <v>1</v>
      </c>
      <c r="L56" s="17"/>
      <c r="M56" s="4">
        <v>1</v>
      </c>
      <c r="N56" s="4">
        <v>5</v>
      </c>
      <c r="O56" s="4"/>
      <c r="P56" s="4">
        <v>1</v>
      </c>
      <c r="Q56" s="4"/>
      <c r="R56" s="15">
        <v>2</v>
      </c>
      <c r="S56" s="7">
        <f t="shared" si="9"/>
        <v>9</v>
      </c>
    </row>
    <row r="57" spans="1:19" x14ac:dyDescent="0.15">
      <c r="A57" s="301"/>
      <c r="B57" s="6">
        <v>33</v>
      </c>
      <c r="C57" s="23" t="s">
        <v>33</v>
      </c>
      <c r="D57" s="7">
        <v>1</v>
      </c>
      <c r="E57" s="7">
        <f t="shared" si="6"/>
        <v>1</v>
      </c>
      <c r="F57" s="7">
        <f t="shared" si="7"/>
        <v>0</v>
      </c>
      <c r="G57" s="13"/>
      <c r="H57" s="4"/>
      <c r="I57" s="4"/>
      <c r="J57" s="15"/>
      <c r="K57" s="7">
        <f t="shared" si="8"/>
        <v>0</v>
      </c>
      <c r="L57" s="17"/>
      <c r="M57" s="4"/>
      <c r="N57" s="4"/>
      <c r="O57" s="4"/>
      <c r="P57" s="4"/>
      <c r="Q57" s="4"/>
      <c r="R57" s="15"/>
      <c r="S57" s="7">
        <f t="shared" si="9"/>
        <v>0</v>
      </c>
    </row>
    <row r="58" spans="1:19" x14ac:dyDescent="0.15">
      <c r="A58" s="302"/>
      <c r="B58" s="304" t="s">
        <v>93</v>
      </c>
      <c r="C58" s="306"/>
      <c r="D58" s="85">
        <f t="shared" ref="D58:P58" si="10">SUM(D52:D57)</f>
        <v>37</v>
      </c>
      <c r="E58" s="85">
        <f t="shared" si="10"/>
        <v>17</v>
      </c>
      <c r="F58" s="85">
        <f t="shared" si="10"/>
        <v>20</v>
      </c>
      <c r="G58" s="86">
        <f t="shared" si="10"/>
        <v>1</v>
      </c>
      <c r="H58" s="87">
        <f t="shared" si="10"/>
        <v>0</v>
      </c>
      <c r="I58" s="87">
        <f t="shared" si="10"/>
        <v>1</v>
      </c>
      <c r="J58" s="88">
        <f t="shared" si="10"/>
        <v>0</v>
      </c>
      <c r="K58" s="85">
        <f>SUM(K52:K57)</f>
        <v>2</v>
      </c>
      <c r="L58" s="86">
        <f t="shared" si="10"/>
        <v>1</v>
      </c>
      <c r="M58" s="87">
        <f t="shared" si="10"/>
        <v>2</v>
      </c>
      <c r="N58" s="87">
        <f t="shared" si="10"/>
        <v>9</v>
      </c>
      <c r="O58" s="87">
        <f t="shared" si="10"/>
        <v>0</v>
      </c>
      <c r="P58" s="87">
        <f t="shared" si="10"/>
        <v>2</v>
      </c>
      <c r="Q58" s="87">
        <f>SUM(Q52:Q57)</f>
        <v>1</v>
      </c>
      <c r="R58" s="88">
        <f>SUM(R52:R57)</f>
        <v>3</v>
      </c>
      <c r="S58" s="85">
        <f>SUM(S52:S57)</f>
        <v>18</v>
      </c>
    </row>
    <row r="59" spans="1:19" x14ac:dyDescent="0.15">
      <c r="A59" s="57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x14ac:dyDescent="0.15">
      <c r="A60" s="57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22.5" customHeight="1" x14ac:dyDescent="0.15">
      <c r="A61" s="300" t="s">
        <v>137</v>
      </c>
      <c r="B61" s="303" t="s">
        <v>140</v>
      </c>
      <c r="C61" s="248"/>
      <c r="D61" s="290" t="s">
        <v>131</v>
      </c>
      <c r="E61" s="292" t="s">
        <v>130</v>
      </c>
      <c r="F61" s="292" t="s">
        <v>94</v>
      </c>
      <c r="G61" s="294" t="s">
        <v>96</v>
      </c>
      <c r="H61" s="295"/>
      <c r="I61" s="295"/>
      <c r="J61" s="295"/>
      <c r="K61" s="296"/>
      <c r="L61" s="234" t="s">
        <v>99</v>
      </c>
      <c r="M61" s="235"/>
      <c r="N61" s="235"/>
      <c r="O61" s="235"/>
      <c r="P61" s="235"/>
      <c r="Q61" s="235"/>
      <c r="R61" s="235"/>
      <c r="S61" s="297"/>
    </row>
    <row r="62" spans="1:19" ht="54.75" customHeight="1" x14ac:dyDescent="0.15">
      <c r="A62" s="301"/>
      <c r="B62" s="289"/>
      <c r="C62" s="248"/>
      <c r="D62" s="291"/>
      <c r="E62" s="293"/>
      <c r="F62" s="293"/>
      <c r="G62" s="61" t="s">
        <v>88</v>
      </c>
      <c r="H62" s="111" t="s">
        <v>89</v>
      </c>
      <c r="I62" s="108" t="s">
        <v>132</v>
      </c>
      <c r="J62" s="64" t="s">
        <v>87</v>
      </c>
      <c r="K62" s="40" t="s">
        <v>95</v>
      </c>
      <c r="L62" s="61" t="s">
        <v>98</v>
      </c>
      <c r="M62" s="108" t="s">
        <v>199</v>
      </c>
      <c r="N62" s="42" t="s">
        <v>97</v>
      </c>
      <c r="O62" s="24" t="s">
        <v>201</v>
      </c>
      <c r="P62" s="24" t="s">
        <v>90</v>
      </c>
      <c r="Q62" s="24" t="s">
        <v>91</v>
      </c>
      <c r="R62" s="43" t="s">
        <v>87</v>
      </c>
      <c r="S62" s="40" t="s">
        <v>95</v>
      </c>
    </row>
    <row r="63" spans="1:19" ht="13.5" customHeight="1" x14ac:dyDescent="0.15">
      <c r="A63" s="301"/>
      <c r="B63" s="26">
        <v>34</v>
      </c>
      <c r="C63" s="33" t="s">
        <v>101</v>
      </c>
      <c r="D63" s="20">
        <v>41</v>
      </c>
      <c r="E63" s="7">
        <f t="shared" ref="E63:E72" si="11">D63-F63</f>
        <v>16</v>
      </c>
      <c r="F63" s="7">
        <f t="shared" ref="F63:F71" si="12">K63+S63</f>
        <v>25</v>
      </c>
      <c r="G63" s="13">
        <v>1</v>
      </c>
      <c r="H63" s="4"/>
      <c r="I63" s="4">
        <v>1</v>
      </c>
      <c r="J63" s="15">
        <v>1</v>
      </c>
      <c r="K63" s="7">
        <f t="shared" ref="K63:K71" si="13">SUM(G63:J63)</f>
        <v>3</v>
      </c>
      <c r="L63" s="17">
        <v>1</v>
      </c>
      <c r="M63" s="4">
        <v>2</v>
      </c>
      <c r="N63" s="4">
        <v>12</v>
      </c>
      <c r="O63" s="4"/>
      <c r="P63" s="4">
        <v>2</v>
      </c>
      <c r="Q63" s="4">
        <v>3</v>
      </c>
      <c r="R63" s="15">
        <v>2</v>
      </c>
      <c r="S63" s="7">
        <f t="shared" ref="S63:S71" si="14">SUM(L63:R63)</f>
        <v>22</v>
      </c>
    </row>
    <row r="64" spans="1:19" x14ac:dyDescent="0.15">
      <c r="A64" s="301"/>
      <c r="B64" s="27">
        <v>35</v>
      </c>
      <c r="C64" s="32" t="s">
        <v>34</v>
      </c>
      <c r="D64" s="5">
        <v>75</v>
      </c>
      <c r="E64" s="7">
        <f t="shared" si="11"/>
        <v>17</v>
      </c>
      <c r="F64" s="7">
        <f t="shared" si="12"/>
        <v>58</v>
      </c>
      <c r="G64" s="13">
        <v>1</v>
      </c>
      <c r="H64" s="4"/>
      <c r="I64" s="4">
        <v>3</v>
      </c>
      <c r="J64" s="15">
        <v>2</v>
      </c>
      <c r="K64" s="7">
        <f t="shared" si="13"/>
        <v>6</v>
      </c>
      <c r="L64" s="17"/>
      <c r="M64" s="4">
        <v>6</v>
      </c>
      <c r="N64" s="4">
        <v>33</v>
      </c>
      <c r="O64" s="4">
        <v>1</v>
      </c>
      <c r="P64" s="4"/>
      <c r="Q64" s="4"/>
      <c r="R64" s="15">
        <v>12</v>
      </c>
      <c r="S64" s="7">
        <f t="shared" si="14"/>
        <v>52</v>
      </c>
    </row>
    <row r="65" spans="1:19" x14ac:dyDescent="0.15">
      <c r="A65" s="301"/>
      <c r="B65" s="27">
        <v>36</v>
      </c>
      <c r="C65" s="29" t="s">
        <v>35</v>
      </c>
      <c r="D65" s="5">
        <v>7</v>
      </c>
      <c r="E65" s="7">
        <f t="shared" si="11"/>
        <v>3</v>
      </c>
      <c r="F65" s="7">
        <f t="shared" si="12"/>
        <v>4</v>
      </c>
      <c r="G65" s="13"/>
      <c r="H65" s="4"/>
      <c r="I65" s="4">
        <v>1</v>
      </c>
      <c r="J65" s="15">
        <v>1</v>
      </c>
      <c r="K65" s="7">
        <f t="shared" si="13"/>
        <v>2</v>
      </c>
      <c r="L65" s="17"/>
      <c r="M65" s="4"/>
      <c r="N65" s="4">
        <v>1</v>
      </c>
      <c r="O65" s="4"/>
      <c r="P65" s="4"/>
      <c r="Q65" s="4"/>
      <c r="R65" s="15">
        <v>1</v>
      </c>
      <c r="S65" s="7">
        <f t="shared" si="14"/>
        <v>2</v>
      </c>
    </row>
    <row r="66" spans="1:19" x14ac:dyDescent="0.15">
      <c r="A66" s="301"/>
      <c r="B66" s="27">
        <v>37</v>
      </c>
      <c r="C66" s="29" t="s">
        <v>36</v>
      </c>
      <c r="D66" s="5">
        <v>31</v>
      </c>
      <c r="E66" s="7">
        <f t="shared" si="11"/>
        <v>11</v>
      </c>
      <c r="F66" s="7">
        <f t="shared" si="12"/>
        <v>20</v>
      </c>
      <c r="G66" s="13"/>
      <c r="H66" s="4"/>
      <c r="I66" s="4"/>
      <c r="J66" s="15">
        <v>2</v>
      </c>
      <c r="K66" s="7">
        <f t="shared" si="13"/>
        <v>2</v>
      </c>
      <c r="L66" s="17">
        <v>3</v>
      </c>
      <c r="M66" s="4">
        <v>2</v>
      </c>
      <c r="N66" s="4">
        <v>6</v>
      </c>
      <c r="O66" s="4"/>
      <c r="P66" s="4">
        <v>1</v>
      </c>
      <c r="Q66" s="4"/>
      <c r="R66" s="15">
        <v>6</v>
      </c>
      <c r="S66" s="7">
        <f t="shared" si="14"/>
        <v>18</v>
      </c>
    </row>
    <row r="67" spans="1:19" x14ac:dyDescent="0.15">
      <c r="A67" s="301"/>
      <c r="B67" s="27">
        <v>38</v>
      </c>
      <c r="C67" s="29" t="s">
        <v>37</v>
      </c>
      <c r="D67" s="5">
        <v>6</v>
      </c>
      <c r="E67" s="7">
        <f t="shared" si="11"/>
        <v>3</v>
      </c>
      <c r="F67" s="7">
        <f t="shared" si="12"/>
        <v>3</v>
      </c>
      <c r="G67" s="13">
        <v>1</v>
      </c>
      <c r="H67" s="4"/>
      <c r="I67" s="4"/>
      <c r="J67" s="15"/>
      <c r="K67" s="7">
        <f t="shared" si="13"/>
        <v>1</v>
      </c>
      <c r="L67" s="17"/>
      <c r="M67" s="4"/>
      <c r="N67" s="4">
        <v>1</v>
      </c>
      <c r="O67" s="4"/>
      <c r="P67" s="4"/>
      <c r="Q67" s="4"/>
      <c r="R67" s="15">
        <v>2</v>
      </c>
      <c r="S67" s="7">
        <v>2</v>
      </c>
    </row>
    <row r="68" spans="1:19" x14ac:dyDescent="0.15">
      <c r="A68" s="301"/>
      <c r="B68" s="27">
        <v>39</v>
      </c>
      <c r="C68" s="29" t="s">
        <v>38</v>
      </c>
      <c r="D68" s="5">
        <v>27</v>
      </c>
      <c r="E68" s="7">
        <f t="shared" si="11"/>
        <v>11</v>
      </c>
      <c r="F68" s="7">
        <f t="shared" si="12"/>
        <v>16</v>
      </c>
      <c r="G68" s="13"/>
      <c r="H68" s="4"/>
      <c r="I68" s="4"/>
      <c r="J68" s="15"/>
      <c r="K68" s="7">
        <f t="shared" si="13"/>
        <v>0</v>
      </c>
      <c r="L68" s="17"/>
      <c r="M68" s="4">
        <v>1</v>
      </c>
      <c r="N68" s="4">
        <v>4</v>
      </c>
      <c r="O68" s="4"/>
      <c r="P68" s="4">
        <v>2</v>
      </c>
      <c r="Q68" s="4">
        <v>1</v>
      </c>
      <c r="R68" s="15">
        <v>8</v>
      </c>
      <c r="S68" s="7">
        <f t="shared" si="14"/>
        <v>16</v>
      </c>
    </row>
    <row r="69" spans="1:19" x14ac:dyDescent="0.15">
      <c r="A69" s="301"/>
      <c r="B69" s="27">
        <v>40</v>
      </c>
      <c r="C69" s="29" t="s">
        <v>39</v>
      </c>
      <c r="D69" s="5">
        <v>24</v>
      </c>
      <c r="E69" s="7">
        <f t="shared" si="11"/>
        <v>9</v>
      </c>
      <c r="F69" s="7">
        <f t="shared" si="12"/>
        <v>15</v>
      </c>
      <c r="G69" s="13">
        <v>2</v>
      </c>
      <c r="H69" s="4"/>
      <c r="I69" s="4"/>
      <c r="J69" s="15">
        <v>1</v>
      </c>
      <c r="K69" s="7">
        <f t="shared" si="13"/>
        <v>3</v>
      </c>
      <c r="L69" s="17"/>
      <c r="M69" s="4">
        <v>3</v>
      </c>
      <c r="N69" s="4">
        <v>5</v>
      </c>
      <c r="O69" s="4"/>
      <c r="P69" s="4"/>
      <c r="Q69" s="4">
        <v>1</v>
      </c>
      <c r="R69" s="15">
        <v>3</v>
      </c>
      <c r="S69" s="7">
        <f t="shared" si="14"/>
        <v>12</v>
      </c>
    </row>
    <row r="70" spans="1:19" x14ac:dyDescent="0.15">
      <c r="A70" s="301"/>
      <c r="B70" s="27">
        <v>41</v>
      </c>
      <c r="C70" s="29" t="s">
        <v>40</v>
      </c>
      <c r="D70" s="5">
        <v>15</v>
      </c>
      <c r="E70" s="7">
        <f t="shared" si="11"/>
        <v>5</v>
      </c>
      <c r="F70" s="7">
        <f t="shared" si="12"/>
        <v>10</v>
      </c>
      <c r="G70" s="13"/>
      <c r="H70" s="4"/>
      <c r="I70" s="4"/>
      <c r="J70" s="15"/>
      <c r="K70" s="7">
        <f t="shared" si="13"/>
        <v>0</v>
      </c>
      <c r="L70" s="17"/>
      <c r="M70" s="4"/>
      <c r="N70" s="4">
        <v>1</v>
      </c>
      <c r="O70" s="4"/>
      <c r="P70" s="4"/>
      <c r="Q70" s="4">
        <v>1</v>
      </c>
      <c r="R70" s="15">
        <v>8</v>
      </c>
      <c r="S70" s="7">
        <f t="shared" si="14"/>
        <v>10</v>
      </c>
    </row>
    <row r="71" spans="1:19" x14ac:dyDescent="0.15">
      <c r="A71" s="301"/>
      <c r="B71" s="27">
        <v>42</v>
      </c>
      <c r="C71" s="29" t="s">
        <v>41</v>
      </c>
      <c r="D71" s="5">
        <v>21</v>
      </c>
      <c r="E71" s="7">
        <f t="shared" si="11"/>
        <v>14</v>
      </c>
      <c r="F71" s="7">
        <f t="shared" si="12"/>
        <v>7</v>
      </c>
      <c r="G71" s="13">
        <v>1</v>
      </c>
      <c r="H71" s="4"/>
      <c r="I71" s="4"/>
      <c r="J71" s="15"/>
      <c r="K71" s="7">
        <f t="shared" si="13"/>
        <v>1</v>
      </c>
      <c r="L71" s="17"/>
      <c r="M71" s="4" t="s">
        <v>204</v>
      </c>
      <c r="N71" s="4">
        <v>3</v>
      </c>
      <c r="O71" s="4"/>
      <c r="P71" s="4">
        <v>1</v>
      </c>
      <c r="Q71" s="4"/>
      <c r="R71" s="15">
        <v>2</v>
      </c>
      <c r="S71" s="7">
        <f t="shared" si="14"/>
        <v>6</v>
      </c>
    </row>
    <row r="72" spans="1:19" x14ac:dyDescent="0.15">
      <c r="A72" s="301"/>
      <c r="B72" s="28">
        <v>43</v>
      </c>
      <c r="C72" s="30" t="s">
        <v>42</v>
      </c>
      <c r="D72" s="7">
        <v>20</v>
      </c>
      <c r="E72" s="7">
        <f t="shared" si="11"/>
        <v>6</v>
      </c>
      <c r="F72" s="7">
        <f>K72+S72</f>
        <v>14</v>
      </c>
      <c r="G72" s="13">
        <v>2</v>
      </c>
      <c r="H72" s="4"/>
      <c r="I72" s="4"/>
      <c r="J72" s="15">
        <v>5</v>
      </c>
      <c r="K72" s="7">
        <f>SUM(G72:J72)</f>
        <v>7</v>
      </c>
      <c r="L72" s="17"/>
      <c r="M72" s="4">
        <v>1</v>
      </c>
      <c r="N72" s="4">
        <v>3</v>
      </c>
      <c r="O72" s="4"/>
      <c r="P72" s="4" t="s">
        <v>204</v>
      </c>
      <c r="Q72" s="4">
        <v>2</v>
      </c>
      <c r="R72" s="15">
        <v>1</v>
      </c>
      <c r="S72" s="7">
        <f>SUM(L72:R72)</f>
        <v>7</v>
      </c>
    </row>
    <row r="73" spans="1:19" x14ac:dyDescent="0.15">
      <c r="A73" s="302"/>
      <c r="B73" s="304" t="s">
        <v>93</v>
      </c>
      <c r="C73" s="306"/>
      <c r="D73" s="85">
        <f>SUM(D63:D72)</f>
        <v>267</v>
      </c>
      <c r="E73" s="85">
        <f>SUM(E63:E72)</f>
        <v>95</v>
      </c>
      <c r="F73" s="85">
        <f t="shared" ref="F73:S73" si="15">SUM(F63:F72)</f>
        <v>172</v>
      </c>
      <c r="G73" s="86">
        <f t="shared" si="15"/>
        <v>8</v>
      </c>
      <c r="H73" s="87">
        <f t="shared" si="15"/>
        <v>0</v>
      </c>
      <c r="I73" s="87">
        <f t="shared" si="15"/>
        <v>5</v>
      </c>
      <c r="J73" s="88">
        <f t="shared" si="15"/>
        <v>12</v>
      </c>
      <c r="K73" s="85">
        <f t="shared" si="15"/>
        <v>25</v>
      </c>
      <c r="L73" s="86">
        <f t="shared" si="15"/>
        <v>4</v>
      </c>
      <c r="M73" s="87">
        <f t="shared" si="15"/>
        <v>15</v>
      </c>
      <c r="N73" s="87">
        <f t="shared" si="15"/>
        <v>69</v>
      </c>
      <c r="O73" s="87">
        <f t="shared" si="15"/>
        <v>1</v>
      </c>
      <c r="P73" s="87">
        <f t="shared" si="15"/>
        <v>6</v>
      </c>
      <c r="Q73" s="87">
        <f t="shared" si="15"/>
        <v>8</v>
      </c>
      <c r="R73" s="88">
        <f t="shared" si="15"/>
        <v>45</v>
      </c>
      <c r="S73" s="85">
        <f t="shared" si="15"/>
        <v>147</v>
      </c>
    </row>
    <row r="74" spans="1:19" x14ac:dyDescent="0.15">
      <c r="A74" s="57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15">
      <c r="A75" s="57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ht="22.5" customHeight="1" x14ac:dyDescent="0.15">
      <c r="A76" s="300" t="s">
        <v>138</v>
      </c>
      <c r="B76" s="303" t="s">
        <v>140</v>
      </c>
      <c r="C76" s="248"/>
      <c r="D76" s="290" t="s">
        <v>131</v>
      </c>
      <c r="E76" s="292" t="s">
        <v>130</v>
      </c>
      <c r="F76" s="292" t="s">
        <v>94</v>
      </c>
      <c r="G76" s="294" t="s">
        <v>96</v>
      </c>
      <c r="H76" s="295"/>
      <c r="I76" s="295"/>
      <c r="J76" s="295"/>
      <c r="K76" s="296"/>
      <c r="L76" s="234" t="s">
        <v>99</v>
      </c>
      <c r="M76" s="235"/>
      <c r="N76" s="235"/>
      <c r="O76" s="235"/>
      <c r="P76" s="235"/>
      <c r="Q76" s="235"/>
      <c r="R76" s="235"/>
      <c r="S76" s="297"/>
    </row>
    <row r="77" spans="1:19" ht="54.75" customHeight="1" x14ac:dyDescent="0.15">
      <c r="A77" s="301"/>
      <c r="B77" s="289"/>
      <c r="C77" s="248"/>
      <c r="D77" s="291"/>
      <c r="E77" s="293"/>
      <c r="F77" s="293"/>
      <c r="G77" s="59" t="s">
        <v>88</v>
      </c>
      <c r="H77" s="111" t="s">
        <v>89</v>
      </c>
      <c r="I77" s="110" t="s">
        <v>132</v>
      </c>
      <c r="J77" s="109" t="s">
        <v>87</v>
      </c>
      <c r="K77" s="40" t="s">
        <v>95</v>
      </c>
      <c r="L77" s="25" t="s">
        <v>98</v>
      </c>
      <c r="M77" s="108" t="s">
        <v>205</v>
      </c>
      <c r="N77" s="24" t="s">
        <v>97</v>
      </c>
      <c r="O77" s="24" t="s">
        <v>206</v>
      </c>
      <c r="P77" s="24" t="s">
        <v>90</v>
      </c>
      <c r="Q77" s="24" t="s">
        <v>91</v>
      </c>
      <c r="R77" s="16" t="s">
        <v>87</v>
      </c>
      <c r="S77" s="14" t="s">
        <v>95</v>
      </c>
    </row>
    <row r="78" spans="1:19" ht="13.5" customHeight="1" x14ac:dyDescent="0.15">
      <c r="A78" s="301"/>
      <c r="B78" s="1">
        <v>45</v>
      </c>
      <c r="C78" s="34" t="s">
        <v>102</v>
      </c>
      <c r="D78" s="20">
        <v>24</v>
      </c>
      <c r="E78" s="7">
        <f t="shared" ref="E78:E92" si="16">D78-F78</f>
        <v>11</v>
      </c>
      <c r="F78" s="7">
        <f t="shared" ref="F78:F92" si="17">K78+S78</f>
        <v>13</v>
      </c>
      <c r="G78" s="13"/>
      <c r="H78" s="4">
        <v>1</v>
      </c>
      <c r="I78" s="4"/>
      <c r="J78" s="15">
        <v>2</v>
      </c>
      <c r="K78" s="7">
        <f t="shared" ref="K78:K92" si="18">SUM(G78:J78)</f>
        <v>3</v>
      </c>
      <c r="L78" s="17">
        <v>1</v>
      </c>
      <c r="M78" s="4">
        <v>2</v>
      </c>
      <c r="N78" s="4">
        <v>1</v>
      </c>
      <c r="O78" s="4"/>
      <c r="P78" s="4"/>
      <c r="Q78" s="4">
        <v>2</v>
      </c>
      <c r="R78" s="15">
        <v>4</v>
      </c>
      <c r="S78" s="7">
        <f t="shared" ref="S78:S92" si="19">SUM(L78:R78)</f>
        <v>10</v>
      </c>
    </row>
    <row r="79" spans="1:19" ht="13.5" customHeight="1" x14ac:dyDescent="0.15">
      <c r="A79" s="301"/>
      <c r="B79" s="13">
        <v>46</v>
      </c>
      <c r="C79" s="31" t="s">
        <v>74</v>
      </c>
      <c r="D79" s="5">
        <v>0</v>
      </c>
      <c r="E79" s="7">
        <f t="shared" si="16"/>
        <v>0</v>
      </c>
      <c r="F79" s="7">
        <f t="shared" si="17"/>
        <v>0</v>
      </c>
      <c r="G79" s="13"/>
      <c r="H79" s="4"/>
      <c r="I79" s="4"/>
      <c r="J79" s="15"/>
      <c r="K79" s="7">
        <f t="shared" si="18"/>
        <v>0</v>
      </c>
      <c r="L79" s="17"/>
      <c r="M79" s="4"/>
      <c r="N79" s="4"/>
      <c r="O79" s="4"/>
      <c r="P79" s="4"/>
      <c r="Q79" s="4"/>
      <c r="R79" s="15"/>
      <c r="S79" s="7">
        <f t="shared" si="19"/>
        <v>0</v>
      </c>
    </row>
    <row r="80" spans="1:19" ht="13.5" customHeight="1" x14ac:dyDescent="0.15">
      <c r="A80" s="301"/>
      <c r="B80" s="13">
        <v>47</v>
      </c>
      <c r="C80" s="31" t="s">
        <v>103</v>
      </c>
      <c r="D80" s="5">
        <v>19</v>
      </c>
      <c r="E80" s="7">
        <f t="shared" si="16"/>
        <v>6</v>
      </c>
      <c r="F80" s="7">
        <f t="shared" si="17"/>
        <v>13</v>
      </c>
      <c r="G80" s="13">
        <v>1</v>
      </c>
      <c r="H80" s="4"/>
      <c r="I80" s="4">
        <v>1</v>
      </c>
      <c r="J80" s="15" t="s">
        <v>207</v>
      </c>
      <c r="K80" s="7">
        <f t="shared" si="18"/>
        <v>2</v>
      </c>
      <c r="L80" s="17"/>
      <c r="M80" s="4">
        <v>2</v>
      </c>
      <c r="N80" s="4">
        <v>3</v>
      </c>
      <c r="O80" s="4"/>
      <c r="P80" s="4">
        <v>1</v>
      </c>
      <c r="Q80" s="4"/>
      <c r="R80" s="15">
        <v>5</v>
      </c>
      <c r="S80" s="7">
        <f t="shared" si="19"/>
        <v>11</v>
      </c>
    </row>
    <row r="81" spans="1:21" x14ac:dyDescent="0.15">
      <c r="A81" s="301"/>
      <c r="B81" s="2">
        <v>48</v>
      </c>
      <c r="C81" s="10" t="s">
        <v>75</v>
      </c>
      <c r="D81" s="5">
        <v>0</v>
      </c>
      <c r="E81" s="7">
        <f t="shared" si="16"/>
        <v>0</v>
      </c>
      <c r="F81" s="7">
        <f t="shared" si="17"/>
        <v>0</v>
      </c>
      <c r="G81" s="13"/>
      <c r="H81" s="4"/>
      <c r="I81" s="4"/>
      <c r="J81" s="15"/>
      <c r="K81" s="7">
        <f t="shared" si="18"/>
        <v>0</v>
      </c>
      <c r="L81" s="17"/>
      <c r="M81" s="4"/>
      <c r="N81" s="4"/>
      <c r="O81" s="4"/>
      <c r="P81" s="4"/>
      <c r="Q81" s="4"/>
      <c r="R81" s="15"/>
      <c r="S81" s="7">
        <f t="shared" si="19"/>
        <v>0</v>
      </c>
    </row>
    <row r="82" spans="1:21" x14ac:dyDescent="0.15">
      <c r="A82" s="301"/>
      <c r="B82" s="17">
        <v>49</v>
      </c>
      <c r="C82" s="10" t="s">
        <v>76</v>
      </c>
      <c r="D82" s="5">
        <v>30</v>
      </c>
      <c r="E82" s="7">
        <f t="shared" si="16"/>
        <v>14</v>
      </c>
      <c r="F82" s="7">
        <f t="shared" si="17"/>
        <v>16</v>
      </c>
      <c r="G82" s="13">
        <v>6</v>
      </c>
      <c r="H82" s="4">
        <v>2</v>
      </c>
      <c r="I82" s="4"/>
      <c r="J82" s="15"/>
      <c r="K82" s="7">
        <f t="shared" si="18"/>
        <v>8</v>
      </c>
      <c r="L82" s="17">
        <v>1</v>
      </c>
      <c r="M82" s="4"/>
      <c r="N82" s="4"/>
      <c r="O82" s="4"/>
      <c r="P82" s="4" t="s">
        <v>208</v>
      </c>
      <c r="Q82" s="4">
        <v>2</v>
      </c>
      <c r="R82" s="15">
        <v>5</v>
      </c>
      <c r="S82" s="7">
        <f t="shared" si="19"/>
        <v>8</v>
      </c>
    </row>
    <row r="83" spans="1:21" x14ac:dyDescent="0.15">
      <c r="A83" s="301"/>
      <c r="B83" s="13">
        <v>50</v>
      </c>
      <c r="C83" s="10" t="s">
        <v>77</v>
      </c>
      <c r="D83" s="5">
        <v>4</v>
      </c>
      <c r="E83" s="7">
        <f t="shared" si="16"/>
        <v>3</v>
      </c>
      <c r="F83" s="7">
        <f t="shared" si="17"/>
        <v>1</v>
      </c>
      <c r="G83" s="13"/>
      <c r="H83" s="4"/>
      <c r="I83" s="4"/>
      <c r="J83" s="15"/>
      <c r="K83" s="7">
        <f t="shared" si="18"/>
        <v>0</v>
      </c>
      <c r="L83" s="17"/>
      <c r="M83" s="4"/>
      <c r="N83" s="4">
        <v>1</v>
      </c>
      <c r="O83" s="4"/>
      <c r="P83" s="4"/>
      <c r="Q83" s="4"/>
      <c r="R83" s="15"/>
      <c r="S83" s="7">
        <f t="shared" si="19"/>
        <v>1</v>
      </c>
    </row>
    <row r="84" spans="1:21" x14ac:dyDescent="0.15">
      <c r="A84" s="301"/>
      <c r="B84" s="13">
        <v>51</v>
      </c>
      <c r="C84" s="10" t="s">
        <v>78</v>
      </c>
      <c r="D84" s="5">
        <v>19</v>
      </c>
      <c r="E84" s="7">
        <f t="shared" si="16"/>
        <v>6</v>
      </c>
      <c r="F84" s="7">
        <f t="shared" si="17"/>
        <v>13</v>
      </c>
      <c r="G84" s="13">
        <v>2</v>
      </c>
      <c r="H84" s="4"/>
      <c r="I84" s="4"/>
      <c r="J84" s="15">
        <v>1</v>
      </c>
      <c r="K84" s="7">
        <f t="shared" si="18"/>
        <v>3</v>
      </c>
      <c r="L84" s="17"/>
      <c r="M84" s="4"/>
      <c r="N84" s="4">
        <v>2</v>
      </c>
      <c r="O84" s="4"/>
      <c r="P84" s="4"/>
      <c r="Q84" s="4">
        <v>3</v>
      </c>
      <c r="R84" s="15">
        <v>5</v>
      </c>
      <c r="S84" s="7">
        <f t="shared" si="19"/>
        <v>10</v>
      </c>
    </row>
    <row r="85" spans="1:21" x14ac:dyDescent="0.15">
      <c r="A85" s="301"/>
      <c r="B85" s="2">
        <v>52</v>
      </c>
      <c r="C85" s="10" t="s">
        <v>79</v>
      </c>
      <c r="D85" s="5">
        <v>2</v>
      </c>
      <c r="E85" s="7">
        <f t="shared" si="16"/>
        <v>0</v>
      </c>
      <c r="F85" s="7">
        <f t="shared" si="17"/>
        <v>2</v>
      </c>
      <c r="G85" s="13"/>
      <c r="H85" s="4"/>
      <c r="I85" s="4"/>
      <c r="J85" s="15">
        <v>2</v>
      </c>
      <c r="K85" s="7">
        <f t="shared" si="18"/>
        <v>2</v>
      </c>
      <c r="L85" s="17"/>
      <c r="M85" s="4"/>
      <c r="N85" s="4"/>
      <c r="O85" s="4"/>
      <c r="P85" s="4"/>
      <c r="Q85" s="4"/>
      <c r="R85" s="15"/>
      <c r="S85" s="7">
        <f t="shared" si="19"/>
        <v>0</v>
      </c>
    </row>
    <row r="86" spans="1:21" x14ac:dyDescent="0.15">
      <c r="A86" s="301"/>
      <c r="B86" s="17">
        <v>53</v>
      </c>
      <c r="C86" s="10" t="s">
        <v>80</v>
      </c>
      <c r="D86" s="5">
        <v>16</v>
      </c>
      <c r="E86" s="7">
        <f t="shared" si="16"/>
        <v>5</v>
      </c>
      <c r="F86" s="7">
        <f t="shared" si="17"/>
        <v>11</v>
      </c>
      <c r="G86" s="13">
        <v>1</v>
      </c>
      <c r="H86" s="4"/>
      <c r="I86" s="4"/>
      <c r="J86" s="15">
        <v>2</v>
      </c>
      <c r="K86" s="7">
        <f t="shared" si="18"/>
        <v>3</v>
      </c>
      <c r="L86" s="17"/>
      <c r="M86" s="4">
        <v>1</v>
      </c>
      <c r="N86" s="4">
        <v>1</v>
      </c>
      <c r="O86" s="4"/>
      <c r="P86" s="4"/>
      <c r="Q86" s="4"/>
      <c r="R86" s="15">
        <v>6</v>
      </c>
      <c r="S86" s="7">
        <f t="shared" si="19"/>
        <v>8</v>
      </c>
    </row>
    <row r="87" spans="1:21" x14ac:dyDescent="0.15">
      <c r="A87" s="301"/>
      <c r="B87" s="13">
        <v>54</v>
      </c>
      <c r="C87" s="10" t="s">
        <v>81</v>
      </c>
      <c r="D87" s="5">
        <v>1</v>
      </c>
      <c r="E87" s="7">
        <f t="shared" si="16"/>
        <v>1</v>
      </c>
      <c r="F87" s="7">
        <f t="shared" si="17"/>
        <v>0</v>
      </c>
      <c r="G87" s="13"/>
      <c r="H87" s="4"/>
      <c r="I87" s="4"/>
      <c r="J87" s="15"/>
      <c r="K87" s="7">
        <f t="shared" si="18"/>
        <v>0</v>
      </c>
      <c r="L87" s="17"/>
      <c r="M87" s="4"/>
      <c r="N87" s="4"/>
      <c r="O87" s="4"/>
      <c r="P87" s="4"/>
      <c r="Q87" s="4"/>
      <c r="R87" s="15"/>
      <c r="S87" s="7">
        <f t="shared" si="19"/>
        <v>0</v>
      </c>
    </row>
    <row r="88" spans="1:21" x14ac:dyDescent="0.15">
      <c r="A88" s="301"/>
      <c r="B88" s="13">
        <v>55</v>
      </c>
      <c r="C88" s="10" t="s">
        <v>82</v>
      </c>
      <c r="D88" s="5">
        <v>8</v>
      </c>
      <c r="E88" s="7">
        <f t="shared" si="16"/>
        <v>2</v>
      </c>
      <c r="F88" s="7">
        <f t="shared" si="17"/>
        <v>6</v>
      </c>
      <c r="G88" s="13">
        <v>1</v>
      </c>
      <c r="H88" s="4"/>
      <c r="I88" s="4"/>
      <c r="J88" s="15">
        <v>1</v>
      </c>
      <c r="K88" s="7">
        <f t="shared" si="18"/>
        <v>2</v>
      </c>
      <c r="L88" s="17">
        <v>1</v>
      </c>
      <c r="M88" s="4"/>
      <c r="N88" s="4"/>
      <c r="O88" s="4"/>
      <c r="P88" s="4"/>
      <c r="Q88" s="4">
        <v>1</v>
      </c>
      <c r="R88" s="15">
        <v>2</v>
      </c>
      <c r="S88" s="7">
        <f t="shared" si="19"/>
        <v>4</v>
      </c>
    </row>
    <row r="89" spans="1:21" x14ac:dyDescent="0.15">
      <c r="A89" s="301"/>
      <c r="B89" s="2">
        <v>56</v>
      </c>
      <c r="C89" s="10" t="s">
        <v>83</v>
      </c>
      <c r="D89" s="5">
        <v>21</v>
      </c>
      <c r="E89" s="7">
        <f t="shared" si="16"/>
        <v>5</v>
      </c>
      <c r="F89" s="7">
        <f t="shared" si="17"/>
        <v>16</v>
      </c>
      <c r="G89" s="13"/>
      <c r="H89" s="4">
        <v>1</v>
      </c>
      <c r="I89" s="4"/>
      <c r="J89" s="15"/>
      <c r="K89" s="7">
        <f t="shared" si="18"/>
        <v>1</v>
      </c>
      <c r="L89" s="17"/>
      <c r="M89" s="4">
        <v>1</v>
      </c>
      <c r="N89" s="4"/>
      <c r="O89" s="4"/>
      <c r="P89" s="4">
        <v>1</v>
      </c>
      <c r="Q89" s="4"/>
      <c r="R89" s="15">
        <v>13</v>
      </c>
      <c r="S89" s="7">
        <f t="shared" si="19"/>
        <v>15</v>
      </c>
    </row>
    <row r="90" spans="1:21" x14ac:dyDescent="0.15">
      <c r="A90" s="301"/>
      <c r="B90" s="17">
        <v>57</v>
      </c>
      <c r="C90" s="10" t="s">
        <v>84</v>
      </c>
      <c r="D90" s="5">
        <v>0</v>
      </c>
      <c r="E90" s="7">
        <f t="shared" si="16"/>
        <v>0</v>
      </c>
      <c r="F90" s="7">
        <f t="shared" si="17"/>
        <v>0</v>
      </c>
      <c r="G90" s="13"/>
      <c r="H90" s="4"/>
      <c r="I90" s="4"/>
      <c r="J90" s="15"/>
      <c r="K90" s="7">
        <f t="shared" si="18"/>
        <v>0</v>
      </c>
      <c r="L90" s="17"/>
      <c r="M90" s="4"/>
      <c r="N90" s="4"/>
      <c r="O90" s="4"/>
      <c r="P90" s="4"/>
      <c r="Q90" s="4"/>
      <c r="R90" s="15"/>
      <c r="S90" s="7">
        <f t="shared" si="19"/>
        <v>0</v>
      </c>
    </row>
    <row r="91" spans="1:21" x14ac:dyDescent="0.15">
      <c r="A91" s="301"/>
      <c r="B91" s="13">
        <v>58</v>
      </c>
      <c r="C91" s="10" t="s">
        <v>85</v>
      </c>
      <c r="D91" s="5">
        <v>0</v>
      </c>
      <c r="E91" s="7">
        <f t="shared" si="16"/>
        <v>0</v>
      </c>
      <c r="F91" s="7">
        <f t="shared" si="17"/>
        <v>0</v>
      </c>
      <c r="G91" s="13"/>
      <c r="H91" s="4"/>
      <c r="I91" s="4"/>
      <c r="J91" s="15"/>
      <c r="K91" s="7">
        <f t="shared" si="18"/>
        <v>0</v>
      </c>
      <c r="L91" s="17"/>
      <c r="M91" s="4"/>
      <c r="N91" s="4"/>
      <c r="O91" s="4"/>
      <c r="P91" s="4"/>
      <c r="Q91" s="4"/>
      <c r="R91" s="15"/>
      <c r="S91" s="7">
        <f t="shared" si="19"/>
        <v>0</v>
      </c>
    </row>
    <row r="92" spans="1:21" x14ac:dyDescent="0.15">
      <c r="A92" s="301"/>
      <c r="B92" s="13">
        <v>59</v>
      </c>
      <c r="C92" s="11" t="s">
        <v>86</v>
      </c>
      <c r="D92" s="7">
        <v>1</v>
      </c>
      <c r="E92" s="7">
        <f t="shared" si="16"/>
        <v>0</v>
      </c>
      <c r="F92" s="7">
        <f t="shared" si="17"/>
        <v>1</v>
      </c>
      <c r="G92" s="13"/>
      <c r="H92" s="4"/>
      <c r="I92" s="4"/>
      <c r="J92" s="15"/>
      <c r="K92" s="7">
        <f t="shared" si="18"/>
        <v>0</v>
      </c>
      <c r="L92" s="17"/>
      <c r="M92" s="4"/>
      <c r="N92" s="4"/>
      <c r="O92" s="4"/>
      <c r="P92" s="4"/>
      <c r="Q92" s="4"/>
      <c r="R92" s="15">
        <v>1</v>
      </c>
      <c r="S92" s="7">
        <f t="shared" si="19"/>
        <v>1</v>
      </c>
      <c r="T92" t="s">
        <v>204</v>
      </c>
      <c r="U92" s="8"/>
    </row>
    <row r="93" spans="1:21" x14ac:dyDescent="0.15">
      <c r="A93" s="302"/>
      <c r="B93" s="304" t="s">
        <v>93</v>
      </c>
      <c r="C93" s="306"/>
      <c r="D93" s="45">
        <f t="shared" ref="D93:S93" si="20">SUM(D78:D92)</f>
        <v>145</v>
      </c>
      <c r="E93" s="45">
        <f t="shared" si="20"/>
        <v>53</v>
      </c>
      <c r="F93" s="45">
        <f t="shared" si="20"/>
        <v>92</v>
      </c>
      <c r="G93" s="46">
        <f t="shared" si="20"/>
        <v>11</v>
      </c>
      <c r="H93" s="47">
        <f t="shared" si="20"/>
        <v>4</v>
      </c>
      <c r="I93" s="47">
        <f t="shared" si="20"/>
        <v>1</v>
      </c>
      <c r="J93" s="48">
        <f t="shared" si="20"/>
        <v>8</v>
      </c>
      <c r="K93" s="45">
        <f t="shared" si="20"/>
        <v>24</v>
      </c>
      <c r="L93" s="46">
        <f t="shared" si="20"/>
        <v>3</v>
      </c>
      <c r="M93" s="47">
        <f t="shared" si="20"/>
        <v>6</v>
      </c>
      <c r="N93" s="47">
        <f t="shared" si="20"/>
        <v>8</v>
      </c>
      <c r="O93" s="47">
        <f t="shared" si="20"/>
        <v>0</v>
      </c>
      <c r="P93" s="47">
        <f t="shared" si="20"/>
        <v>2</v>
      </c>
      <c r="Q93" s="47">
        <f t="shared" si="20"/>
        <v>8</v>
      </c>
      <c r="R93" s="48">
        <f t="shared" si="20"/>
        <v>41</v>
      </c>
      <c r="S93" s="45">
        <f t="shared" si="20"/>
        <v>68</v>
      </c>
      <c r="U93" s="8"/>
    </row>
    <row r="94" spans="1:21" x14ac:dyDescent="0.15">
      <c r="A94" s="57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U94" s="8"/>
    </row>
    <row r="95" spans="1:21" x14ac:dyDescent="0.15">
      <c r="A95" s="57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U95" s="58"/>
    </row>
    <row r="96" spans="1:21" x14ac:dyDescent="0.15">
      <c r="A96" s="57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U96" s="8"/>
    </row>
    <row r="97" spans="1:21" x14ac:dyDescent="0.15">
      <c r="A97" s="57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U97" s="8"/>
    </row>
    <row r="98" spans="1:21" x14ac:dyDescent="0.15">
      <c r="A98" s="57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21" x14ac:dyDescent="0.15">
      <c r="A99" s="57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21" x14ac:dyDescent="0.15">
      <c r="A100" s="57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21" x14ac:dyDescent="0.15">
      <c r="A101" s="57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21" x14ac:dyDescent="0.15">
      <c r="A102" s="57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</sheetData>
  <mergeCells count="41">
    <mergeCell ref="G61:K61"/>
    <mergeCell ref="L61:S61"/>
    <mergeCell ref="B73:C73"/>
    <mergeCell ref="A76:A93"/>
    <mergeCell ref="B76:C77"/>
    <mergeCell ref="D76:D77"/>
    <mergeCell ref="E76:E77"/>
    <mergeCell ref="F76:F77"/>
    <mergeCell ref="G76:K76"/>
    <mergeCell ref="L76:S76"/>
    <mergeCell ref="F61:F62"/>
    <mergeCell ref="A61:A73"/>
    <mergeCell ref="B61:C62"/>
    <mergeCell ref="D61:D62"/>
    <mergeCell ref="E61:E62"/>
    <mergeCell ref="B93:C93"/>
    <mergeCell ref="G11:K11"/>
    <mergeCell ref="L11:S11"/>
    <mergeCell ref="B40:C40"/>
    <mergeCell ref="A50:A58"/>
    <mergeCell ref="B50:C51"/>
    <mergeCell ref="D50:D51"/>
    <mergeCell ref="E50:E51"/>
    <mergeCell ref="F50:F51"/>
    <mergeCell ref="G50:K50"/>
    <mergeCell ref="L50:S50"/>
    <mergeCell ref="F11:F12"/>
    <mergeCell ref="B58:C58"/>
    <mergeCell ref="B8:C8"/>
    <mergeCell ref="A11:A40"/>
    <mergeCell ref="B11:C12"/>
    <mergeCell ref="D11:D12"/>
    <mergeCell ref="E11:E12"/>
    <mergeCell ref="N2:R2"/>
    <mergeCell ref="D3:L4"/>
    <mergeCell ref="B6:C7"/>
    <mergeCell ref="D6:D7"/>
    <mergeCell ref="E6:E7"/>
    <mergeCell ref="F6:F7"/>
    <mergeCell ref="G6:K6"/>
    <mergeCell ref="L6:S6"/>
  </mergeCells>
  <phoneticPr fontId="9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topLeftCell="A4" zoomScaleNormal="100" zoomScaleSheetLayoutView="100" workbookViewId="0">
      <selection activeCell="D34" sqref="D34"/>
    </sheetView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5.875" customWidth="1"/>
    <col min="7" max="18" width="4.25" customWidth="1"/>
    <col min="19" max="19" width="5.875" customWidth="1"/>
  </cols>
  <sheetData>
    <row r="2" spans="1:19" x14ac:dyDescent="0.15">
      <c r="N2" s="265" t="s">
        <v>231</v>
      </c>
      <c r="O2" s="265"/>
      <c r="P2" s="265"/>
      <c r="Q2" s="265"/>
      <c r="R2" s="265"/>
    </row>
    <row r="3" spans="1:19" ht="13.5" customHeight="1" x14ac:dyDescent="0.15">
      <c r="D3" s="307" t="s">
        <v>127</v>
      </c>
      <c r="E3" s="307"/>
      <c r="F3" s="307"/>
      <c r="G3" s="307"/>
      <c r="H3" s="307"/>
      <c r="I3" s="307"/>
      <c r="J3" s="307"/>
      <c r="K3" s="307"/>
      <c r="L3" s="307"/>
      <c r="N3" s="166"/>
      <c r="O3" s="166"/>
      <c r="P3" s="166"/>
      <c r="Q3" s="166"/>
      <c r="R3" s="166"/>
    </row>
    <row r="4" spans="1:19" ht="13.5" customHeight="1" x14ac:dyDescent="0.15">
      <c r="D4" s="307"/>
      <c r="E4" s="307"/>
      <c r="F4" s="307"/>
      <c r="G4" s="307"/>
      <c r="H4" s="307"/>
      <c r="I4" s="307"/>
      <c r="J4" s="307"/>
      <c r="K4" s="307"/>
      <c r="L4" s="307"/>
      <c r="N4" s="166"/>
      <c r="O4" s="166"/>
      <c r="P4" s="166" t="s">
        <v>175</v>
      </c>
      <c r="Q4" s="166"/>
      <c r="R4" s="166"/>
    </row>
    <row r="5" spans="1:19" ht="13.5" customHeight="1" x14ac:dyDescent="0.15">
      <c r="D5" s="55"/>
      <c r="E5" s="55"/>
      <c r="F5" s="55"/>
      <c r="G5" s="55"/>
      <c r="H5" s="55"/>
      <c r="I5" s="55"/>
      <c r="J5" s="55"/>
      <c r="K5" s="55"/>
      <c r="L5" s="55"/>
      <c r="N5" s="166"/>
      <c r="O5" s="166"/>
      <c r="P5" s="166"/>
      <c r="Q5" s="166"/>
      <c r="R5" s="166"/>
    </row>
    <row r="6" spans="1:19" ht="22.5" customHeight="1" x14ac:dyDescent="0.15">
      <c r="A6" s="35"/>
      <c r="B6" s="289"/>
      <c r="C6" s="248"/>
      <c r="D6" s="290" t="s">
        <v>131</v>
      </c>
      <c r="E6" s="292" t="s">
        <v>130</v>
      </c>
      <c r="F6" s="292" t="s">
        <v>94</v>
      </c>
      <c r="G6" s="294" t="s">
        <v>96</v>
      </c>
      <c r="H6" s="295"/>
      <c r="I6" s="295"/>
      <c r="J6" s="295"/>
      <c r="K6" s="296"/>
      <c r="L6" s="234" t="s">
        <v>99</v>
      </c>
      <c r="M6" s="235"/>
      <c r="N6" s="235"/>
      <c r="O6" s="235"/>
      <c r="P6" s="235"/>
      <c r="Q6" s="235"/>
      <c r="R6" s="235"/>
      <c r="S6" s="297"/>
    </row>
    <row r="7" spans="1:19" ht="69" x14ac:dyDescent="0.15">
      <c r="A7" s="35"/>
      <c r="B7" s="289"/>
      <c r="C7" s="248"/>
      <c r="D7" s="291"/>
      <c r="E7" s="293"/>
      <c r="F7" s="293"/>
      <c r="G7" s="59" t="s">
        <v>88</v>
      </c>
      <c r="H7" s="111" t="s">
        <v>89</v>
      </c>
      <c r="I7" s="110" t="s">
        <v>132</v>
      </c>
      <c r="J7" s="109" t="s">
        <v>87</v>
      </c>
      <c r="K7" s="40" t="s">
        <v>95</v>
      </c>
      <c r="L7" s="61" t="s">
        <v>98</v>
      </c>
      <c r="M7" s="108" t="s">
        <v>199</v>
      </c>
      <c r="N7" s="42" t="s">
        <v>97</v>
      </c>
      <c r="O7" s="24" t="s">
        <v>201</v>
      </c>
      <c r="P7" s="24" t="s">
        <v>90</v>
      </c>
      <c r="Q7" s="24" t="s">
        <v>91</v>
      </c>
      <c r="R7" s="43" t="s">
        <v>87</v>
      </c>
      <c r="S7" s="39" t="s">
        <v>95</v>
      </c>
    </row>
    <row r="8" spans="1:19" ht="22.5" customHeight="1" x14ac:dyDescent="0.15">
      <c r="A8" s="35"/>
      <c r="B8" s="308" t="s">
        <v>133</v>
      </c>
      <c r="C8" s="309"/>
      <c r="D8" s="85">
        <f>D22+D35</f>
        <v>294</v>
      </c>
      <c r="E8" s="85">
        <f>D8-F8</f>
        <v>136</v>
      </c>
      <c r="F8" s="85">
        <f>K8+S8</f>
        <v>158</v>
      </c>
      <c r="G8" s="86">
        <f>G22+G35</f>
        <v>6</v>
      </c>
      <c r="H8" s="87">
        <f>H22+H35</f>
        <v>2</v>
      </c>
      <c r="I8" s="87">
        <f>I22+I35</f>
        <v>2</v>
      </c>
      <c r="J8" s="88">
        <f>J22+J35</f>
        <v>2</v>
      </c>
      <c r="K8" s="85">
        <f>SUM(G8:J8)</f>
        <v>12</v>
      </c>
      <c r="L8" s="89">
        <f t="shared" ref="L8:R8" si="0">L22+L35</f>
        <v>0</v>
      </c>
      <c r="M8" s="87">
        <f t="shared" si="0"/>
        <v>7</v>
      </c>
      <c r="N8" s="87">
        <f t="shared" si="0"/>
        <v>56</v>
      </c>
      <c r="O8" s="87">
        <f t="shared" si="0"/>
        <v>0</v>
      </c>
      <c r="P8" s="87">
        <f t="shared" si="0"/>
        <v>8</v>
      </c>
      <c r="Q8" s="87">
        <f t="shared" si="0"/>
        <v>7</v>
      </c>
      <c r="R8" s="88">
        <f t="shared" si="0"/>
        <v>68</v>
      </c>
      <c r="S8" s="85">
        <f>S22+S35</f>
        <v>146</v>
      </c>
    </row>
    <row r="9" spans="1:19" x14ac:dyDescent="0.15">
      <c r="A9" s="35"/>
      <c r="B9" s="50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19" x14ac:dyDescent="0.15">
      <c r="N10" s="166"/>
      <c r="O10" s="166"/>
      <c r="P10" s="166"/>
      <c r="Q10" s="166"/>
      <c r="R10" s="166"/>
    </row>
    <row r="11" spans="1:19" ht="22.5" customHeight="1" x14ac:dyDescent="0.15">
      <c r="A11" s="310" t="s">
        <v>135</v>
      </c>
      <c r="B11" s="303" t="s">
        <v>140</v>
      </c>
      <c r="C11" s="248"/>
      <c r="D11" s="290" t="s">
        <v>131</v>
      </c>
      <c r="E11" s="292" t="s">
        <v>130</v>
      </c>
      <c r="F11" s="292" t="s">
        <v>94</v>
      </c>
      <c r="G11" s="294" t="s">
        <v>96</v>
      </c>
      <c r="H11" s="295"/>
      <c r="I11" s="295"/>
      <c r="J11" s="295"/>
      <c r="K11" s="296"/>
      <c r="L11" s="234" t="s">
        <v>99</v>
      </c>
      <c r="M11" s="235"/>
      <c r="N11" s="235"/>
      <c r="O11" s="235"/>
      <c r="P11" s="235"/>
      <c r="Q11" s="235"/>
      <c r="R11" s="235"/>
      <c r="S11" s="297"/>
    </row>
    <row r="12" spans="1:19" ht="54.75" customHeight="1" x14ac:dyDescent="0.15">
      <c r="A12" s="301"/>
      <c r="B12" s="289"/>
      <c r="C12" s="248"/>
      <c r="D12" s="291"/>
      <c r="E12" s="293"/>
      <c r="F12" s="293"/>
      <c r="G12" s="61" t="s">
        <v>88</v>
      </c>
      <c r="H12" s="42" t="s">
        <v>89</v>
      </c>
      <c r="I12" s="44" t="s">
        <v>132</v>
      </c>
      <c r="J12" s="62" t="s">
        <v>87</v>
      </c>
      <c r="K12" s="40" t="s">
        <v>95</v>
      </c>
      <c r="L12" s="61" t="s">
        <v>98</v>
      </c>
      <c r="M12" s="108" t="s">
        <v>199</v>
      </c>
      <c r="N12" s="42" t="s">
        <v>97</v>
      </c>
      <c r="O12" s="24" t="s">
        <v>201</v>
      </c>
      <c r="P12" s="24" t="s">
        <v>90</v>
      </c>
      <c r="Q12" s="24" t="s">
        <v>91</v>
      </c>
      <c r="R12" s="43" t="s">
        <v>87</v>
      </c>
      <c r="S12" s="40" t="s">
        <v>95</v>
      </c>
    </row>
    <row r="13" spans="1:19" ht="13.5" customHeight="1" x14ac:dyDescent="0.15">
      <c r="A13" s="301"/>
      <c r="B13" s="1">
        <v>1</v>
      </c>
      <c r="C13" s="10" t="s">
        <v>110</v>
      </c>
      <c r="D13" s="20">
        <v>78</v>
      </c>
      <c r="E13" s="7">
        <f>D13-F13</f>
        <v>15</v>
      </c>
      <c r="F13" s="7">
        <f>K13+S13</f>
        <v>63</v>
      </c>
      <c r="G13" s="13">
        <v>2</v>
      </c>
      <c r="H13" s="4"/>
      <c r="I13" s="4">
        <v>1</v>
      </c>
      <c r="J13" s="15"/>
      <c r="K13" s="7">
        <f>SUM(G13:J13)</f>
        <v>3</v>
      </c>
      <c r="L13" s="17"/>
      <c r="M13" s="4">
        <v>4</v>
      </c>
      <c r="N13" s="4">
        <v>19</v>
      </c>
      <c r="O13" s="4"/>
      <c r="P13" s="4">
        <v>4</v>
      </c>
      <c r="Q13" s="4">
        <v>2</v>
      </c>
      <c r="R13" s="15">
        <v>31</v>
      </c>
      <c r="S13" s="7">
        <f>SUM(L13:R13)</f>
        <v>60</v>
      </c>
    </row>
    <row r="14" spans="1:19" x14ac:dyDescent="0.15">
      <c r="A14" s="301"/>
      <c r="B14" s="2">
        <v>2</v>
      </c>
      <c r="C14" s="10" t="s">
        <v>111</v>
      </c>
      <c r="D14" s="5">
        <v>20</v>
      </c>
      <c r="E14" s="7">
        <f t="shared" ref="E14:E20" si="1">D14-F14</f>
        <v>12</v>
      </c>
      <c r="F14" s="7">
        <f t="shared" ref="F14:F20" si="2">K14+S14</f>
        <v>8</v>
      </c>
      <c r="G14" s="13"/>
      <c r="H14" s="4"/>
      <c r="I14" s="4"/>
      <c r="J14" s="15"/>
      <c r="K14" s="7">
        <f t="shared" ref="K14:K21" si="3">SUM(G14:J14)</f>
        <v>0</v>
      </c>
      <c r="L14" s="17"/>
      <c r="M14" s="4"/>
      <c r="N14" s="4">
        <v>1</v>
      </c>
      <c r="O14" s="4"/>
      <c r="P14" s="4"/>
      <c r="Q14" s="4"/>
      <c r="R14" s="15">
        <v>7</v>
      </c>
      <c r="S14" s="7">
        <f t="shared" ref="S14:S21" si="4">SUM(L14:R14)</f>
        <v>8</v>
      </c>
    </row>
    <row r="15" spans="1:19" x14ac:dyDescent="0.15">
      <c r="A15" s="301"/>
      <c r="B15" s="17">
        <v>3</v>
      </c>
      <c r="C15" s="31" t="s">
        <v>112</v>
      </c>
      <c r="D15" s="5">
        <v>39</v>
      </c>
      <c r="E15" s="7">
        <f t="shared" si="1"/>
        <v>22</v>
      </c>
      <c r="F15" s="7">
        <f t="shared" si="2"/>
        <v>17</v>
      </c>
      <c r="G15" s="13"/>
      <c r="H15" s="4"/>
      <c r="I15" s="4"/>
      <c r="J15" s="15" t="s">
        <v>203</v>
      </c>
      <c r="K15" s="7">
        <f t="shared" si="3"/>
        <v>0</v>
      </c>
      <c r="L15" s="17"/>
      <c r="M15" s="4"/>
      <c r="N15" s="4">
        <v>9</v>
      </c>
      <c r="O15" s="4"/>
      <c r="P15" s="4">
        <v>2</v>
      </c>
      <c r="Q15" s="4" t="s">
        <v>203</v>
      </c>
      <c r="R15" s="15">
        <v>6</v>
      </c>
      <c r="S15" s="7">
        <f t="shared" si="4"/>
        <v>17</v>
      </c>
    </row>
    <row r="16" spans="1:19" x14ac:dyDescent="0.15">
      <c r="A16" s="301"/>
      <c r="B16" s="2">
        <v>4</v>
      </c>
      <c r="C16" s="10" t="s">
        <v>113</v>
      </c>
      <c r="D16" s="5">
        <v>23</v>
      </c>
      <c r="E16" s="7">
        <f t="shared" si="1"/>
        <v>12</v>
      </c>
      <c r="F16" s="7">
        <f t="shared" si="2"/>
        <v>11</v>
      </c>
      <c r="G16" s="13"/>
      <c r="H16" s="4"/>
      <c r="I16" s="4"/>
      <c r="J16" s="15">
        <v>1</v>
      </c>
      <c r="K16" s="7">
        <f t="shared" si="3"/>
        <v>1</v>
      </c>
      <c r="L16" s="17"/>
      <c r="M16" s="4">
        <v>2</v>
      </c>
      <c r="N16" s="4">
        <v>6</v>
      </c>
      <c r="O16" s="4" t="s">
        <v>225</v>
      </c>
      <c r="P16" s="4" t="s">
        <v>227</v>
      </c>
      <c r="Q16" s="4">
        <v>1</v>
      </c>
      <c r="R16" s="15">
        <v>1</v>
      </c>
      <c r="S16" s="7">
        <f t="shared" si="4"/>
        <v>10</v>
      </c>
    </row>
    <row r="17" spans="1:19" x14ac:dyDescent="0.15">
      <c r="A17" s="301"/>
      <c r="B17" s="2">
        <v>5</v>
      </c>
      <c r="C17" s="10" t="s">
        <v>114</v>
      </c>
      <c r="D17" s="5">
        <v>2</v>
      </c>
      <c r="E17" s="7">
        <f t="shared" si="1"/>
        <v>1</v>
      </c>
      <c r="F17" s="7">
        <f t="shared" si="2"/>
        <v>1</v>
      </c>
      <c r="G17" s="13"/>
      <c r="H17" s="4"/>
      <c r="I17" s="4"/>
      <c r="J17" s="15"/>
      <c r="K17" s="7">
        <f t="shared" si="3"/>
        <v>0</v>
      </c>
      <c r="L17" s="17"/>
      <c r="M17" s="4"/>
      <c r="N17" s="4">
        <v>1</v>
      </c>
      <c r="O17" s="4"/>
      <c r="P17" s="4"/>
      <c r="Q17" s="4"/>
      <c r="R17" s="15"/>
      <c r="S17" s="7">
        <f t="shared" si="4"/>
        <v>1</v>
      </c>
    </row>
    <row r="18" spans="1:19" x14ac:dyDescent="0.15">
      <c r="A18" s="301"/>
      <c r="B18" s="2">
        <v>6</v>
      </c>
      <c r="C18" s="10" t="s">
        <v>115</v>
      </c>
      <c r="D18" s="5">
        <v>6</v>
      </c>
      <c r="E18" s="7">
        <f t="shared" si="1"/>
        <v>1</v>
      </c>
      <c r="F18" s="7">
        <f t="shared" si="2"/>
        <v>5</v>
      </c>
      <c r="G18" s="13"/>
      <c r="H18" s="4"/>
      <c r="I18" s="4"/>
      <c r="J18" s="15"/>
      <c r="K18" s="7">
        <f t="shared" si="3"/>
        <v>0</v>
      </c>
      <c r="L18" s="17"/>
      <c r="M18" s="4"/>
      <c r="N18" s="4"/>
      <c r="O18" s="4"/>
      <c r="P18" s="4"/>
      <c r="Q18" s="4"/>
      <c r="R18" s="15">
        <v>5</v>
      </c>
      <c r="S18" s="7">
        <f t="shared" si="4"/>
        <v>5</v>
      </c>
    </row>
    <row r="19" spans="1:19" x14ac:dyDescent="0.15">
      <c r="A19" s="301"/>
      <c r="B19" s="2">
        <v>7</v>
      </c>
      <c r="C19" s="10" t="s">
        <v>116</v>
      </c>
      <c r="D19" s="5">
        <v>14</v>
      </c>
      <c r="E19" s="7">
        <f t="shared" si="1"/>
        <v>9</v>
      </c>
      <c r="F19" s="7">
        <f t="shared" si="2"/>
        <v>5</v>
      </c>
      <c r="G19" s="13">
        <v>2</v>
      </c>
      <c r="H19" s="4"/>
      <c r="I19" s="4"/>
      <c r="J19" s="15" t="s">
        <v>203</v>
      </c>
      <c r="K19" s="7">
        <f t="shared" si="3"/>
        <v>2</v>
      </c>
      <c r="L19" s="17"/>
      <c r="M19" s="4"/>
      <c r="N19" s="4">
        <v>3</v>
      </c>
      <c r="O19" s="4"/>
      <c r="P19" s="4" t="s">
        <v>203</v>
      </c>
      <c r="Q19" s="4"/>
      <c r="R19" s="15"/>
      <c r="S19" s="7">
        <f t="shared" si="4"/>
        <v>3</v>
      </c>
    </row>
    <row r="20" spans="1:19" x14ac:dyDescent="0.15">
      <c r="A20" s="301"/>
      <c r="B20" s="2">
        <v>8</v>
      </c>
      <c r="C20" s="10" t="s">
        <v>117</v>
      </c>
      <c r="D20" s="5">
        <v>7</v>
      </c>
      <c r="E20" s="7">
        <f t="shared" si="1"/>
        <v>6</v>
      </c>
      <c r="F20" s="7">
        <f t="shared" si="2"/>
        <v>1</v>
      </c>
      <c r="G20" s="13"/>
      <c r="H20" s="4"/>
      <c r="I20" s="4"/>
      <c r="J20" s="15"/>
      <c r="K20" s="7">
        <f t="shared" si="3"/>
        <v>0</v>
      </c>
      <c r="L20" s="17"/>
      <c r="M20" s="4"/>
      <c r="N20" s="4"/>
      <c r="O20" s="4"/>
      <c r="P20" s="4"/>
      <c r="Q20" s="4"/>
      <c r="R20" s="15">
        <v>1</v>
      </c>
      <c r="S20" s="7">
        <f t="shared" si="4"/>
        <v>1</v>
      </c>
    </row>
    <row r="21" spans="1:19" ht="15" customHeight="1" x14ac:dyDescent="0.15">
      <c r="A21" s="301"/>
      <c r="B21" s="2">
        <v>9</v>
      </c>
      <c r="C21" s="10" t="s">
        <v>118</v>
      </c>
      <c r="D21" s="7">
        <v>19</v>
      </c>
      <c r="E21" s="7">
        <f>D21-F21</f>
        <v>8</v>
      </c>
      <c r="F21" s="7">
        <f>K21+S21</f>
        <v>11</v>
      </c>
      <c r="G21" s="13"/>
      <c r="H21" s="4"/>
      <c r="I21" s="4">
        <v>1</v>
      </c>
      <c r="J21" s="15"/>
      <c r="K21" s="7">
        <f t="shared" si="3"/>
        <v>1</v>
      </c>
      <c r="L21" s="17"/>
      <c r="M21" s="4"/>
      <c r="N21" s="4">
        <v>3</v>
      </c>
      <c r="O21" s="4"/>
      <c r="P21" s="4">
        <v>1</v>
      </c>
      <c r="Q21" s="4"/>
      <c r="R21" s="15">
        <v>6</v>
      </c>
      <c r="S21" s="7">
        <f t="shared" si="4"/>
        <v>10</v>
      </c>
    </row>
    <row r="22" spans="1:19" x14ac:dyDescent="0.15">
      <c r="A22" s="302"/>
      <c r="B22" s="304" t="s">
        <v>93</v>
      </c>
      <c r="C22" s="306"/>
      <c r="D22" s="85">
        <f t="shared" ref="D22:K22" si="5">SUM(D13:D21)</f>
        <v>208</v>
      </c>
      <c r="E22" s="85">
        <f>SUM(E13:E21)</f>
        <v>86</v>
      </c>
      <c r="F22" s="85">
        <f t="shared" si="5"/>
        <v>122</v>
      </c>
      <c r="G22" s="86">
        <f t="shared" si="5"/>
        <v>4</v>
      </c>
      <c r="H22" s="87">
        <f t="shared" si="5"/>
        <v>0</v>
      </c>
      <c r="I22" s="87">
        <f t="shared" si="5"/>
        <v>2</v>
      </c>
      <c r="J22" s="88">
        <f t="shared" si="5"/>
        <v>1</v>
      </c>
      <c r="K22" s="85">
        <f t="shared" si="5"/>
        <v>7</v>
      </c>
      <c r="L22" s="86">
        <f>SUM(L13:L21)</f>
        <v>0</v>
      </c>
      <c r="M22" s="87">
        <f t="shared" ref="M22:S22" si="6">SUM(M13:M21)</f>
        <v>6</v>
      </c>
      <c r="N22" s="87">
        <f t="shared" si="6"/>
        <v>42</v>
      </c>
      <c r="O22" s="87">
        <f t="shared" si="6"/>
        <v>0</v>
      </c>
      <c r="P22" s="87">
        <f t="shared" si="6"/>
        <v>7</v>
      </c>
      <c r="Q22" s="87">
        <f t="shared" si="6"/>
        <v>3</v>
      </c>
      <c r="R22" s="88">
        <f t="shared" si="6"/>
        <v>57</v>
      </c>
      <c r="S22" s="94">
        <f t="shared" si="6"/>
        <v>115</v>
      </c>
    </row>
    <row r="23" spans="1:19" x14ac:dyDescent="0.15">
      <c r="A23" s="164"/>
      <c r="B23" s="19"/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15">
      <c r="A24" s="164"/>
      <c r="B24" s="19"/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22.5" customHeight="1" x14ac:dyDescent="0.15">
      <c r="A25" s="310" t="s">
        <v>134</v>
      </c>
      <c r="B25" s="303" t="s">
        <v>140</v>
      </c>
      <c r="C25" s="248"/>
      <c r="D25" s="290" t="s">
        <v>131</v>
      </c>
      <c r="E25" s="292" t="s">
        <v>130</v>
      </c>
      <c r="F25" s="292" t="s">
        <v>94</v>
      </c>
      <c r="G25" s="311" t="s">
        <v>96</v>
      </c>
      <c r="H25" s="295"/>
      <c r="I25" s="295"/>
      <c r="J25" s="295"/>
      <c r="K25" s="296"/>
      <c r="L25" s="234" t="s">
        <v>99</v>
      </c>
      <c r="M25" s="235"/>
      <c r="N25" s="235"/>
      <c r="O25" s="235"/>
      <c r="P25" s="235"/>
      <c r="Q25" s="235"/>
      <c r="R25" s="235"/>
      <c r="S25" s="297"/>
    </row>
    <row r="26" spans="1:19" ht="54.75" customHeight="1" x14ac:dyDescent="0.15">
      <c r="A26" s="301"/>
      <c r="B26" s="289"/>
      <c r="C26" s="248"/>
      <c r="D26" s="291"/>
      <c r="E26" s="293"/>
      <c r="F26" s="293"/>
      <c r="G26" s="61" t="s">
        <v>88</v>
      </c>
      <c r="H26" s="42" t="s">
        <v>89</v>
      </c>
      <c r="I26" s="44" t="s">
        <v>132</v>
      </c>
      <c r="J26" s="62" t="s">
        <v>87</v>
      </c>
      <c r="K26" s="40" t="s">
        <v>95</v>
      </c>
      <c r="L26" s="61" t="s">
        <v>98</v>
      </c>
      <c r="M26" s="108" t="s">
        <v>199</v>
      </c>
      <c r="N26" s="42" t="s">
        <v>97</v>
      </c>
      <c r="O26" s="24" t="s">
        <v>201</v>
      </c>
      <c r="P26" s="24" t="s">
        <v>90</v>
      </c>
      <c r="Q26" s="24" t="s">
        <v>91</v>
      </c>
      <c r="R26" s="43" t="s">
        <v>87</v>
      </c>
      <c r="S26" s="39" t="s">
        <v>95</v>
      </c>
    </row>
    <row r="27" spans="1:19" ht="13.5" customHeight="1" x14ac:dyDescent="0.15">
      <c r="A27" s="301"/>
      <c r="B27" s="1">
        <v>1</v>
      </c>
      <c r="C27" s="52" t="s">
        <v>119</v>
      </c>
      <c r="D27" s="20">
        <v>39</v>
      </c>
      <c r="E27" s="7">
        <f t="shared" ref="E27:E34" si="7">D27-F27</f>
        <v>26</v>
      </c>
      <c r="F27" s="7">
        <f t="shared" ref="F27:F34" si="8">K27+S27</f>
        <v>13</v>
      </c>
      <c r="G27" s="13">
        <v>1</v>
      </c>
      <c r="H27" s="4"/>
      <c r="I27" s="4"/>
      <c r="J27" s="15">
        <v>1</v>
      </c>
      <c r="K27" s="7">
        <f t="shared" ref="K27:K34" si="9">SUM(G27:J27)</f>
        <v>2</v>
      </c>
      <c r="L27" s="17" t="s">
        <v>203</v>
      </c>
      <c r="M27" s="4">
        <v>1</v>
      </c>
      <c r="N27" s="4">
        <v>1</v>
      </c>
      <c r="O27" s="4"/>
      <c r="P27" s="4"/>
      <c r="Q27" s="4">
        <v>1</v>
      </c>
      <c r="R27" s="15">
        <v>8</v>
      </c>
      <c r="S27" s="7">
        <f t="shared" ref="S27:S34" si="10">SUM(L27:R27)</f>
        <v>11</v>
      </c>
    </row>
    <row r="28" spans="1:19" x14ac:dyDescent="0.15">
      <c r="A28" s="301"/>
      <c r="B28" s="2">
        <v>2</v>
      </c>
      <c r="C28" s="53" t="s">
        <v>120</v>
      </c>
      <c r="D28" s="5">
        <v>6</v>
      </c>
      <c r="E28" s="7">
        <f t="shared" si="7"/>
        <v>2</v>
      </c>
      <c r="F28" s="7">
        <f t="shared" si="8"/>
        <v>4</v>
      </c>
      <c r="G28" s="13"/>
      <c r="H28" s="4">
        <v>2</v>
      </c>
      <c r="I28" s="4"/>
      <c r="J28" s="15"/>
      <c r="K28" s="7">
        <f t="shared" si="9"/>
        <v>2</v>
      </c>
      <c r="L28" s="17"/>
      <c r="M28" s="4"/>
      <c r="N28" s="4">
        <v>1</v>
      </c>
      <c r="O28" s="4"/>
      <c r="P28" s="4"/>
      <c r="Q28" s="4"/>
      <c r="R28" s="15">
        <v>1</v>
      </c>
      <c r="S28" s="7">
        <f t="shared" si="10"/>
        <v>2</v>
      </c>
    </row>
    <row r="29" spans="1:19" x14ac:dyDescent="0.15">
      <c r="A29" s="301"/>
      <c r="B29" s="2">
        <v>3</v>
      </c>
      <c r="C29" s="53" t="s">
        <v>121</v>
      </c>
      <c r="D29" s="5">
        <v>1</v>
      </c>
      <c r="E29" s="7">
        <f t="shared" si="7"/>
        <v>1</v>
      </c>
      <c r="F29" s="7">
        <f t="shared" si="8"/>
        <v>0</v>
      </c>
      <c r="G29" s="13"/>
      <c r="H29" s="4"/>
      <c r="I29" s="4"/>
      <c r="J29" s="15"/>
      <c r="K29" s="7">
        <f t="shared" si="9"/>
        <v>0</v>
      </c>
      <c r="L29" s="17"/>
      <c r="M29" s="4"/>
      <c r="N29" s="4"/>
      <c r="O29" s="4"/>
      <c r="P29" s="4"/>
      <c r="Q29" s="4"/>
      <c r="R29" s="15"/>
      <c r="S29" s="7">
        <f>L29+M29+N29+O29+P29+Q29+R29</f>
        <v>0</v>
      </c>
    </row>
    <row r="30" spans="1:19" x14ac:dyDescent="0.15">
      <c r="A30" s="301"/>
      <c r="B30" s="2">
        <v>4</v>
      </c>
      <c r="C30" s="53" t="s">
        <v>122</v>
      </c>
      <c r="D30" s="5">
        <v>28</v>
      </c>
      <c r="E30" s="7">
        <f t="shared" si="7"/>
        <v>12</v>
      </c>
      <c r="F30" s="7">
        <f t="shared" si="8"/>
        <v>16</v>
      </c>
      <c r="G30" s="13"/>
      <c r="H30" s="4"/>
      <c r="I30" s="4"/>
      <c r="J30" s="15"/>
      <c r="K30" s="7">
        <f t="shared" si="9"/>
        <v>0</v>
      </c>
      <c r="L30" s="17"/>
      <c r="M30" s="4"/>
      <c r="N30" s="4">
        <v>10</v>
      </c>
      <c r="O30" s="4"/>
      <c r="P30" s="4">
        <v>1</v>
      </c>
      <c r="Q30" s="4">
        <v>3</v>
      </c>
      <c r="R30" s="15">
        <v>2</v>
      </c>
      <c r="S30" s="7">
        <f>L30+M30+N30+O30+P30+Q30+R30</f>
        <v>16</v>
      </c>
    </row>
    <row r="31" spans="1:19" x14ac:dyDescent="0.15">
      <c r="A31" s="301"/>
      <c r="B31" s="2">
        <v>5</v>
      </c>
      <c r="C31" s="53" t="s">
        <v>123</v>
      </c>
      <c r="D31" s="5">
        <v>9</v>
      </c>
      <c r="E31" s="7">
        <f t="shared" si="7"/>
        <v>6</v>
      </c>
      <c r="F31" s="7">
        <f t="shared" si="8"/>
        <v>3</v>
      </c>
      <c r="G31" s="13">
        <v>1</v>
      </c>
      <c r="H31" s="4"/>
      <c r="I31" s="4"/>
      <c r="J31" s="15" t="s">
        <v>203</v>
      </c>
      <c r="K31" s="7">
        <f t="shared" si="9"/>
        <v>1</v>
      </c>
      <c r="L31" s="17"/>
      <c r="M31" s="4"/>
      <c r="N31" s="4">
        <v>2</v>
      </c>
      <c r="O31" s="4"/>
      <c r="P31" s="4"/>
      <c r="Q31" s="4"/>
      <c r="R31" s="15"/>
      <c r="S31" s="7">
        <f t="shared" si="10"/>
        <v>2</v>
      </c>
    </row>
    <row r="32" spans="1:19" x14ac:dyDescent="0.15">
      <c r="A32" s="301"/>
      <c r="B32" s="2">
        <v>6</v>
      </c>
      <c r="C32" s="53" t="s">
        <v>124</v>
      </c>
      <c r="D32" s="5">
        <v>0</v>
      </c>
      <c r="E32" s="7">
        <f t="shared" si="7"/>
        <v>0</v>
      </c>
      <c r="F32" s="7">
        <f t="shared" si="8"/>
        <v>0</v>
      </c>
      <c r="G32" s="13"/>
      <c r="H32" s="4"/>
      <c r="I32" s="4"/>
      <c r="J32" s="15"/>
      <c r="K32" s="7">
        <f t="shared" si="9"/>
        <v>0</v>
      </c>
      <c r="L32" s="17"/>
      <c r="M32" s="4"/>
      <c r="N32" s="4"/>
      <c r="O32" s="4"/>
      <c r="P32" s="4"/>
      <c r="Q32" s="4"/>
      <c r="R32" s="15"/>
      <c r="S32" s="7">
        <f t="shared" si="10"/>
        <v>0</v>
      </c>
    </row>
    <row r="33" spans="1:19" x14ac:dyDescent="0.15">
      <c r="A33" s="301"/>
      <c r="B33" s="2">
        <v>7</v>
      </c>
      <c r="C33" s="53" t="s">
        <v>125</v>
      </c>
      <c r="D33" s="5">
        <v>3</v>
      </c>
      <c r="E33" s="7">
        <f t="shared" si="7"/>
        <v>3</v>
      </c>
      <c r="F33" s="7">
        <f t="shared" si="8"/>
        <v>0</v>
      </c>
      <c r="G33" s="13"/>
      <c r="H33" s="4"/>
      <c r="I33" s="4"/>
      <c r="J33" s="15"/>
      <c r="K33" s="7">
        <f t="shared" si="9"/>
        <v>0</v>
      </c>
      <c r="L33" s="17"/>
      <c r="M33" s="4"/>
      <c r="N33" s="4"/>
      <c r="O33" s="4"/>
      <c r="P33" s="4"/>
      <c r="Q33" s="4"/>
      <c r="R33" s="15"/>
      <c r="S33" s="7">
        <f t="shared" si="10"/>
        <v>0</v>
      </c>
    </row>
    <row r="34" spans="1:19" x14ac:dyDescent="0.15">
      <c r="A34" s="301"/>
      <c r="B34" s="3">
        <v>8</v>
      </c>
      <c r="C34" s="54" t="s">
        <v>126</v>
      </c>
      <c r="D34" s="6">
        <v>0</v>
      </c>
      <c r="E34" s="7">
        <f t="shared" si="7"/>
        <v>0</v>
      </c>
      <c r="F34" s="7">
        <f t="shared" si="8"/>
        <v>0</v>
      </c>
      <c r="G34" s="13"/>
      <c r="H34" s="4"/>
      <c r="I34" s="4"/>
      <c r="J34" s="15"/>
      <c r="K34" s="7">
        <f t="shared" si="9"/>
        <v>0</v>
      </c>
      <c r="L34" s="17"/>
      <c r="M34" s="4"/>
      <c r="N34" s="4"/>
      <c r="O34" s="4"/>
      <c r="P34" s="4"/>
      <c r="Q34" s="4"/>
      <c r="R34" s="15"/>
      <c r="S34" s="7">
        <f t="shared" si="10"/>
        <v>0</v>
      </c>
    </row>
    <row r="35" spans="1:19" x14ac:dyDescent="0.15">
      <c r="A35" s="302"/>
      <c r="B35" s="304" t="s">
        <v>93</v>
      </c>
      <c r="C35" s="306"/>
      <c r="D35" s="49">
        <f t="shared" ref="D35:S35" si="11">SUM(D27:D34)</f>
        <v>86</v>
      </c>
      <c r="E35" s="49">
        <f>SUM(E27:E34)</f>
        <v>50</v>
      </c>
      <c r="F35" s="85">
        <f t="shared" si="11"/>
        <v>36</v>
      </c>
      <c r="G35" s="86">
        <f t="shared" si="11"/>
        <v>2</v>
      </c>
      <c r="H35" s="87">
        <f t="shared" si="11"/>
        <v>2</v>
      </c>
      <c r="I35" s="87">
        <f t="shared" si="11"/>
        <v>0</v>
      </c>
      <c r="J35" s="88">
        <f t="shared" si="11"/>
        <v>1</v>
      </c>
      <c r="K35" s="85">
        <f t="shared" si="11"/>
        <v>5</v>
      </c>
      <c r="L35" s="86">
        <f t="shared" si="11"/>
        <v>0</v>
      </c>
      <c r="M35" s="87">
        <f t="shared" si="11"/>
        <v>1</v>
      </c>
      <c r="N35" s="87">
        <f t="shared" si="11"/>
        <v>14</v>
      </c>
      <c r="O35" s="87">
        <f t="shared" si="11"/>
        <v>0</v>
      </c>
      <c r="P35" s="87">
        <f t="shared" si="11"/>
        <v>1</v>
      </c>
      <c r="Q35" s="87">
        <f t="shared" si="11"/>
        <v>4</v>
      </c>
      <c r="R35" s="88">
        <f t="shared" si="11"/>
        <v>11</v>
      </c>
      <c r="S35" s="85">
        <f t="shared" si="11"/>
        <v>31</v>
      </c>
    </row>
    <row r="36" spans="1:19" x14ac:dyDescent="0.15">
      <c r="A36" s="35"/>
      <c r="B36" s="19"/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15">
      <c r="A37" s="35"/>
      <c r="B37" s="19"/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15">
      <c r="A38" s="35"/>
      <c r="B38" s="19"/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15">
      <c r="A39" s="35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15">
      <c r="A40" s="35"/>
      <c r="B40" s="19"/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15">
      <c r="A41" s="35"/>
      <c r="B41" s="19"/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</sheetData>
  <mergeCells count="25">
    <mergeCell ref="B35:C35"/>
    <mergeCell ref="G11:K11"/>
    <mergeCell ref="L11:S11"/>
    <mergeCell ref="B22:C22"/>
    <mergeCell ref="A25:A35"/>
    <mergeCell ref="B25:C26"/>
    <mergeCell ref="D25:D26"/>
    <mergeCell ref="E25:E26"/>
    <mergeCell ref="F25:F26"/>
    <mergeCell ref="G25:K25"/>
    <mergeCell ref="L25:S25"/>
    <mergeCell ref="F11:F12"/>
    <mergeCell ref="B8:C8"/>
    <mergeCell ref="A11:A22"/>
    <mergeCell ref="B11:C12"/>
    <mergeCell ref="D11:D12"/>
    <mergeCell ref="E11:E12"/>
    <mergeCell ref="N2:R2"/>
    <mergeCell ref="D3:L4"/>
    <mergeCell ref="B6:C7"/>
    <mergeCell ref="D6:D7"/>
    <mergeCell ref="E6:E7"/>
    <mergeCell ref="F6:F7"/>
    <mergeCell ref="G6:K6"/>
    <mergeCell ref="L6:S6"/>
  </mergeCells>
  <phoneticPr fontId="9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72"/>
  <sheetViews>
    <sheetView topLeftCell="A48" zoomScale="110" zoomScaleNormal="110" zoomScaleSheetLayoutView="100" workbookViewId="0">
      <selection activeCell="S65" sqref="S65"/>
    </sheetView>
  </sheetViews>
  <sheetFormatPr defaultRowHeight="13.5" x14ac:dyDescent="0.15"/>
  <cols>
    <col min="1" max="1" width="3.125" customWidth="1"/>
    <col min="2" max="2" width="3.75" customWidth="1"/>
    <col min="3" max="3" width="13.75" customWidth="1"/>
    <col min="4" max="4" width="5.875" customWidth="1"/>
    <col min="5" max="5" width="4.25" customWidth="1"/>
    <col min="6" max="6" width="4.75" customWidth="1"/>
    <col min="7" max="18" width="4.25" customWidth="1"/>
    <col min="19" max="19" width="5.875" customWidth="1"/>
  </cols>
  <sheetData>
    <row r="2" spans="1:19" x14ac:dyDescent="0.15">
      <c r="N2" s="265" t="s">
        <v>231</v>
      </c>
      <c r="O2" s="265"/>
      <c r="P2" s="265"/>
      <c r="Q2" s="265"/>
      <c r="R2" s="265"/>
    </row>
    <row r="3" spans="1:19" x14ac:dyDescent="0.15">
      <c r="D3" s="241" t="s">
        <v>128</v>
      </c>
      <c r="E3" s="241"/>
      <c r="F3" s="241"/>
      <c r="G3" s="241"/>
      <c r="H3" s="241"/>
      <c r="I3" s="241"/>
      <c r="J3" s="241"/>
      <c r="K3" s="241"/>
      <c r="L3" s="241"/>
      <c r="N3" s="166"/>
      <c r="O3" s="166"/>
      <c r="P3" s="166"/>
      <c r="Q3" s="166"/>
      <c r="R3" s="166"/>
    </row>
    <row r="4" spans="1:19" x14ac:dyDescent="0.15">
      <c r="D4" s="241"/>
      <c r="E4" s="241"/>
      <c r="F4" s="241"/>
      <c r="G4" s="241"/>
      <c r="H4" s="241"/>
      <c r="I4" s="241"/>
      <c r="J4" s="241"/>
      <c r="K4" s="241"/>
      <c r="L4" s="241"/>
      <c r="N4" s="166"/>
      <c r="O4" s="166"/>
      <c r="P4" s="166" t="s">
        <v>175</v>
      </c>
      <c r="Q4" s="166"/>
      <c r="R4" s="166"/>
    </row>
    <row r="5" spans="1:19" x14ac:dyDescent="0.15">
      <c r="N5" s="166"/>
      <c r="O5" s="166"/>
      <c r="P5" s="166"/>
      <c r="Q5" s="166"/>
      <c r="R5" s="166"/>
    </row>
    <row r="6" spans="1:19" ht="22.5" customHeight="1" x14ac:dyDescent="0.15">
      <c r="B6" s="289"/>
      <c r="C6" s="248"/>
      <c r="D6" s="290" t="s">
        <v>131</v>
      </c>
      <c r="E6" s="292" t="s">
        <v>130</v>
      </c>
      <c r="F6" s="292" t="s">
        <v>94</v>
      </c>
      <c r="G6" s="294" t="s">
        <v>96</v>
      </c>
      <c r="H6" s="295"/>
      <c r="I6" s="295"/>
      <c r="J6" s="295"/>
      <c r="K6" s="296"/>
      <c r="L6" s="234" t="s">
        <v>99</v>
      </c>
      <c r="M6" s="235"/>
      <c r="N6" s="235"/>
      <c r="O6" s="235"/>
      <c r="P6" s="235"/>
      <c r="Q6" s="235"/>
      <c r="R6" s="235"/>
      <c r="S6" s="297"/>
    </row>
    <row r="7" spans="1:19" ht="69" x14ac:dyDescent="0.15">
      <c r="B7" s="289"/>
      <c r="C7" s="248"/>
      <c r="D7" s="291"/>
      <c r="E7" s="293"/>
      <c r="F7" s="293"/>
      <c r="G7" s="59" t="s">
        <v>88</v>
      </c>
      <c r="H7" s="42" t="s">
        <v>89</v>
      </c>
      <c r="I7" s="44" t="s">
        <v>132</v>
      </c>
      <c r="J7" s="60" t="s">
        <v>87</v>
      </c>
      <c r="K7" s="40" t="s">
        <v>95</v>
      </c>
      <c r="L7" s="63" t="s">
        <v>98</v>
      </c>
      <c r="M7" s="24" t="s">
        <v>209</v>
      </c>
      <c r="N7" s="42" t="s">
        <v>97</v>
      </c>
      <c r="O7" s="24" t="s">
        <v>210</v>
      </c>
      <c r="P7" s="24" t="s">
        <v>90</v>
      </c>
      <c r="Q7" s="24" t="s">
        <v>91</v>
      </c>
      <c r="R7" s="43" t="s">
        <v>87</v>
      </c>
      <c r="S7" s="39" t="s">
        <v>95</v>
      </c>
    </row>
    <row r="8" spans="1:19" ht="22.5" customHeight="1" x14ac:dyDescent="0.15">
      <c r="B8" s="298" t="s">
        <v>145</v>
      </c>
      <c r="C8" s="299"/>
      <c r="D8" s="85">
        <f>D25+D43+D54+D66+D71</f>
        <v>686</v>
      </c>
      <c r="E8" s="85">
        <f>D8-F8</f>
        <v>240</v>
      </c>
      <c r="F8" s="85">
        <f>K8+S8</f>
        <v>446</v>
      </c>
      <c r="G8" s="86">
        <f>G25+G43+G54+G66</f>
        <v>23</v>
      </c>
      <c r="H8" s="87">
        <f>H25+H43+H54+H66</f>
        <v>4</v>
      </c>
      <c r="I8" s="87">
        <f>I25+I43+I54+I66</f>
        <v>18</v>
      </c>
      <c r="J8" s="88">
        <f>J25+J43+J54+J66</f>
        <v>10</v>
      </c>
      <c r="K8" s="85">
        <f>SUM(G8:J8)</f>
        <v>55</v>
      </c>
      <c r="L8" s="89">
        <f t="shared" ref="L8:P8" si="0">L25+L43+L54+L66</f>
        <v>2</v>
      </c>
      <c r="M8" s="87">
        <f t="shared" si="0"/>
        <v>29</v>
      </c>
      <c r="N8" s="87">
        <f t="shared" si="0"/>
        <v>139</v>
      </c>
      <c r="O8" s="87">
        <f t="shared" si="0"/>
        <v>0</v>
      </c>
      <c r="P8" s="87">
        <f t="shared" si="0"/>
        <v>13</v>
      </c>
      <c r="Q8" s="87">
        <f>Q25+Q43+Q54+Q66+Q71</f>
        <v>16</v>
      </c>
      <c r="R8" s="88">
        <f>R25+R43+R54+R66+R71</f>
        <v>192</v>
      </c>
      <c r="S8" s="85">
        <f>L8+M8+N8+O8+P8+Q8+R8</f>
        <v>391</v>
      </c>
    </row>
    <row r="9" spans="1:19" x14ac:dyDescent="0.15">
      <c r="A9" s="8"/>
      <c r="B9" s="164"/>
      <c r="C9" s="164"/>
      <c r="D9" s="164"/>
      <c r="E9" s="164"/>
      <c r="F9" s="143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</row>
    <row r="10" spans="1:19" x14ac:dyDescent="0.15"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66"/>
      <c r="N10" s="166"/>
      <c r="O10" s="166"/>
      <c r="P10" s="166"/>
      <c r="Q10" s="166"/>
      <c r="R10" s="142"/>
      <c r="S10" s="142"/>
    </row>
    <row r="12" spans="1:19" ht="22.5" customHeight="1" x14ac:dyDescent="0.15">
      <c r="A12" s="310" t="s">
        <v>141</v>
      </c>
      <c r="B12" s="303" t="s">
        <v>140</v>
      </c>
      <c r="C12" s="248"/>
      <c r="D12" s="290" t="s">
        <v>131</v>
      </c>
      <c r="E12" s="292" t="s">
        <v>130</v>
      </c>
      <c r="F12" s="292" t="s">
        <v>94</v>
      </c>
      <c r="G12" s="294" t="s">
        <v>96</v>
      </c>
      <c r="H12" s="295"/>
      <c r="I12" s="295"/>
      <c r="J12" s="295"/>
      <c r="K12" s="296"/>
      <c r="L12" s="234" t="s">
        <v>99</v>
      </c>
      <c r="M12" s="235"/>
      <c r="N12" s="235"/>
      <c r="O12" s="235"/>
      <c r="P12" s="235"/>
      <c r="Q12" s="235"/>
      <c r="R12" s="235"/>
      <c r="S12" s="297"/>
    </row>
    <row r="13" spans="1:19" ht="54.75" customHeight="1" x14ac:dyDescent="0.15">
      <c r="A13" s="301"/>
      <c r="B13" s="289"/>
      <c r="C13" s="248"/>
      <c r="D13" s="291"/>
      <c r="E13" s="293"/>
      <c r="F13" s="293"/>
      <c r="G13" s="59" t="s">
        <v>88</v>
      </c>
      <c r="H13" s="42" t="s">
        <v>89</v>
      </c>
      <c r="I13" s="44" t="s">
        <v>132</v>
      </c>
      <c r="J13" s="60" t="s">
        <v>87</v>
      </c>
      <c r="K13" s="40" t="s">
        <v>95</v>
      </c>
      <c r="L13" s="41" t="s">
        <v>98</v>
      </c>
      <c r="M13" s="24" t="s">
        <v>199</v>
      </c>
      <c r="N13" s="44" t="s">
        <v>97</v>
      </c>
      <c r="O13" s="24" t="s">
        <v>201</v>
      </c>
      <c r="P13" s="24" t="s">
        <v>90</v>
      </c>
      <c r="Q13" s="24" t="s">
        <v>91</v>
      </c>
      <c r="R13" s="43" t="s">
        <v>87</v>
      </c>
      <c r="S13" s="39" t="s">
        <v>95</v>
      </c>
    </row>
    <row r="14" spans="1:19" ht="13.5" customHeight="1" x14ac:dyDescent="0.15">
      <c r="A14" s="301"/>
      <c r="B14" s="1">
        <v>1</v>
      </c>
      <c r="C14" s="10" t="s">
        <v>48</v>
      </c>
      <c r="D14" s="20">
        <v>8</v>
      </c>
      <c r="E14" s="7">
        <f t="shared" ref="E14:E24" si="1">D14-F14</f>
        <v>6</v>
      </c>
      <c r="F14" s="7">
        <f t="shared" ref="F14:F24" si="2">K14+S14</f>
        <v>2</v>
      </c>
      <c r="G14" s="13" t="s">
        <v>232</v>
      </c>
      <c r="H14" s="4"/>
      <c r="I14" s="4"/>
      <c r="J14" s="15"/>
      <c r="K14" s="7">
        <f t="shared" ref="K14:K24" si="3">SUM(G14:J14)</f>
        <v>0</v>
      </c>
      <c r="L14" s="17"/>
      <c r="M14" s="4">
        <v>1</v>
      </c>
      <c r="N14" s="4"/>
      <c r="O14" s="4"/>
      <c r="P14" s="4"/>
      <c r="Q14" s="4"/>
      <c r="R14" s="15">
        <v>1</v>
      </c>
      <c r="S14" s="7">
        <f t="shared" ref="S14:S24" si="4">SUM(L14:R14)</f>
        <v>2</v>
      </c>
    </row>
    <row r="15" spans="1:19" x14ac:dyDescent="0.15">
      <c r="A15" s="301"/>
      <c r="B15" s="2">
        <v>2</v>
      </c>
      <c r="C15" s="10" t="s">
        <v>47</v>
      </c>
      <c r="D15" s="5">
        <v>29</v>
      </c>
      <c r="E15" s="7">
        <f t="shared" si="1"/>
        <v>16</v>
      </c>
      <c r="F15" s="7">
        <f t="shared" si="2"/>
        <v>13</v>
      </c>
      <c r="G15" s="13">
        <v>2</v>
      </c>
      <c r="H15" s="4"/>
      <c r="I15" s="4">
        <v>1</v>
      </c>
      <c r="J15" s="15"/>
      <c r="K15" s="7">
        <f t="shared" si="3"/>
        <v>3</v>
      </c>
      <c r="L15" s="17"/>
      <c r="M15" s="4">
        <v>1</v>
      </c>
      <c r="N15" s="4">
        <v>4</v>
      </c>
      <c r="O15" s="4"/>
      <c r="P15" s="4"/>
      <c r="Q15" s="4"/>
      <c r="R15" s="15">
        <v>5</v>
      </c>
      <c r="S15" s="7">
        <f t="shared" si="4"/>
        <v>10</v>
      </c>
    </row>
    <row r="16" spans="1:19" x14ac:dyDescent="0.15">
      <c r="A16" s="301"/>
      <c r="B16" s="17">
        <v>3</v>
      </c>
      <c r="C16" s="31" t="s">
        <v>50</v>
      </c>
      <c r="D16" s="5">
        <v>1</v>
      </c>
      <c r="E16" s="7">
        <f t="shared" si="1"/>
        <v>0</v>
      </c>
      <c r="F16" s="7">
        <f t="shared" si="2"/>
        <v>1</v>
      </c>
      <c r="G16" s="13"/>
      <c r="H16" s="4"/>
      <c r="I16" s="4"/>
      <c r="J16" s="15"/>
      <c r="K16" s="7">
        <f t="shared" si="3"/>
        <v>0</v>
      </c>
      <c r="L16" s="17"/>
      <c r="M16" s="4"/>
      <c r="N16" s="4"/>
      <c r="O16" s="4"/>
      <c r="P16" s="4">
        <v>1</v>
      </c>
      <c r="Q16" s="4"/>
      <c r="R16" s="15"/>
      <c r="S16" s="7">
        <f t="shared" si="4"/>
        <v>1</v>
      </c>
    </row>
    <row r="17" spans="1:19" x14ac:dyDescent="0.15">
      <c r="A17" s="301"/>
      <c r="B17" s="2">
        <v>4</v>
      </c>
      <c r="C17" s="10" t="s">
        <v>51</v>
      </c>
      <c r="D17" s="5">
        <v>30</v>
      </c>
      <c r="E17" s="7">
        <f t="shared" si="1"/>
        <v>14</v>
      </c>
      <c r="F17" s="7">
        <f t="shared" si="2"/>
        <v>16</v>
      </c>
      <c r="G17" s="13">
        <v>2</v>
      </c>
      <c r="H17" s="4"/>
      <c r="I17" s="4">
        <v>1</v>
      </c>
      <c r="J17" s="15"/>
      <c r="K17" s="7">
        <f t="shared" si="3"/>
        <v>3</v>
      </c>
      <c r="L17" s="17"/>
      <c r="M17" s="4">
        <v>2</v>
      </c>
      <c r="N17" s="4">
        <v>3</v>
      </c>
      <c r="O17" s="4"/>
      <c r="P17" s="4"/>
      <c r="Q17" s="4">
        <v>2</v>
      </c>
      <c r="R17" s="15">
        <v>6</v>
      </c>
      <c r="S17" s="7">
        <f t="shared" si="4"/>
        <v>13</v>
      </c>
    </row>
    <row r="18" spans="1:19" x14ac:dyDescent="0.15">
      <c r="A18" s="301"/>
      <c r="B18" s="2">
        <v>5</v>
      </c>
      <c r="C18" s="10" t="s">
        <v>54</v>
      </c>
      <c r="D18" s="5">
        <v>4</v>
      </c>
      <c r="E18" s="7">
        <f t="shared" si="1"/>
        <v>3</v>
      </c>
      <c r="F18" s="7">
        <f t="shared" si="2"/>
        <v>1</v>
      </c>
      <c r="G18" s="13"/>
      <c r="H18" s="4"/>
      <c r="I18" s="4"/>
      <c r="J18" s="15"/>
      <c r="K18" s="7">
        <f t="shared" si="3"/>
        <v>0</v>
      </c>
      <c r="L18" s="17"/>
      <c r="M18" s="4"/>
      <c r="N18" s="4"/>
      <c r="O18" s="4"/>
      <c r="P18" s="4">
        <v>1</v>
      </c>
      <c r="Q18" s="4"/>
      <c r="R18" s="15"/>
      <c r="S18" s="7">
        <f t="shared" si="4"/>
        <v>1</v>
      </c>
    </row>
    <row r="19" spans="1:19" x14ac:dyDescent="0.15">
      <c r="A19" s="301"/>
      <c r="B19" s="2">
        <v>6</v>
      </c>
      <c r="C19" s="10" t="s">
        <v>52</v>
      </c>
      <c r="D19" s="5">
        <v>15</v>
      </c>
      <c r="E19" s="7">
        <f t="shared" si="1"/>
        <v>9</v>
      </c>
      <c r="F19" s="7">
        <f t="shared" si="2"/>
        <v>6</v>
      </c>
      <c r="G19" s="13"/>
      <c r="H19" s="4"/>
      <c r="I19" s="4"/>
      <c r="J19" s="15"/>
      <c r="K19" s="7">
        <f t="shared" si="3"/>
        <v>0</v>
      </c>
      <c r="L19" s="17"/>
      <c r="M19" s="4"/>
      <c r="N19" s="4">
        <v>3</v>
      </c>
      <c r="O19" s="4"/>
      <c r="P19" s="4"/>
      <c r="Q19" s="4"/>
      <c r="R19" s="15">
        <v>3</v>
      </c>
      <c r="S19" s="7">
        <f t="shared" si="4"/>
        <v>6</v>
      </c>
    </row>
    <row r="20" spans="1:19" x14ac:dyDescent="0.15">
      <c r="A20" s="301"/>
      <c r="B20" s="2">
        <v>7</v>
      </c>
      <c r="C20" s="10" t="s">
        <v>49</v>
      </c>
      <c r="D20" s="5">
        <v>8</v>
      </c>
      <c r="E20" s="7">
        <f t="shared" si="1"/>
        <v>7</v>
      </c>
      <c r="F20" s="7">
        <f t="shared" si="2"/>
        <v>1</v>
      </c>
      <c r="G20" s="13"/>
      <c r="H20" s="4">
        <v>1</v>
      </c>
      <c r="I20" s="4"/>
      <c r="J20" s="15"/>
      <c r="K20" s="7">
        <f t="shared" si="3"/>
        <v>1</v>
      </c>
      <c r="L20" s="17"/>
      <c r="M20" s="4"/>
      <c r="N20" s="4"/>
      <c r="O20" s="4"/>
      <c r="P20" s="4"/>
      <c r="Q20" s="4"/>
      <c r="R20" s="15"/>
      <c r="S20" s="7">
        <f t="shared" si="4"/>
        <v>0</v>
      </c>
    </row>
    <row r="21" spans="1:19" x14ac:dyDescent="0.15">
      <c r="A21" s="301"/>
      <c r="B21" s="2">
        <v>8</v>
      </c>
      <c r="C21" s="10" t="s">
        <v>56</v>
      </c>
      <c r="D21" s="5">
        <v>0</v>
      </c>
      <c r="E21" s="7">
        <f t="shared" si="1"/>
        <v>0</v>
      </c>
      <c r="F21" s="7">
        <f t="shared" si="2"/>
        <v>0</v>
      </c>
      <c r="G21" s="13"/>
      <c r="H21" s="4"/>
      <c r="I21" s="4"/>
      <c r="J21" s="15"/>
      <c r="K21" s="7">
        <f t="shared" si="3"/>
        <v>0</v>
      </c>
      <c r="L21" s="17"/>
      <c r="M21" s="4"/>
      <c r="N21" s="4"/>
      <c r="O21" s="4"/>
      <c r="P21" s="4"/>
      <c r="Q21" s="4"/>
      <c r="R21" s="15"/>
      <c r="S21" s="7">
        <f t="shared" si="4"/>
        <v>0</v>
      </c>
    </row>
    <row r="22" spans="1:19" x14ac:dyDescent="0.15">
      <c r="A22" s="301"/>
      <c r="B22" s="2">
        <v>9</v>
      </c>
      <c r="C22" s="10" t="s">
        <v>53</v>
      </c>
      <c r="D22" s="5">
        <v>1</v>
      </c>
      <c r="E22" s="7">
        <f t="shared" si="1"/>
        <v>1</v>
      </c>
      <c r="F22" s="7">
        <f t="shared" si="2"/>
        <v>0</v>
      </c>
      <c r="G22" s="13"/>
      <c r="H22" s="4"/>
      <c r="I22" s="4"/>
      <c r="J22" s="15"/>
      <c r="K22" s="7">
        <f t="shared" si="3"/>
        <v>0</v>
      </c>
      <c r="L22" s="17"/>
      <c r="M22" s="4"/>
      <c r="N22" s="4"/>
      <c r="O22" s="4"/>
      <c r="P22" s="4"/>
      <c r="Q22" s="4"/>
      <c r="R22" s="15"/>
      <c r="S22" s="7">
        <f t="shared" si="4"/>
        <v>0</v>
      </c>
    </row>
    <row r="23" spans="1:19" x14ac:dyDescent="0.15">
      <c r="A23" s="301"/>
      <c r="B23" s="2">
        <v>10</v>
      </c>
      <c r="C23" s="10" t="s">
        <v>55</v>
      </c>
      <c r="D23" s="5">
        <v>2</v>
      </c>
      <c r="E23" s="7">
        <f t="shared" si="1"/>
        <v>0</v>
      </c>
      <c r="F23" s="7">
        <f t="shared" si="2"/>
        <v>2</v>
      </c>
      <c r="G23" s="13"/>
      <c r="H23" s="4"/>
      <c r="I23" s="4"/>
      <c r="J23" s="15"/>
      <c r="K23" s="7">
        <f t="shared" si="3"/>
        <v>0</v>
      </c>
      <c r="L23" s="17"/>
      <c r="M23" s="4">
        <v>1</v>
      </c>
      <c r="N23" s="4">
        <v>1</v>
      </c>
      <c r="O23" s="4"/>
      <c r="P23" s="4"/>
      <c r="Q23" s="4"/>
      <c r="R23" s="15"/>
      <c r="S23" s="7">
        <f t="shared" si="4"/>
        <v>2</v>
      </c>
    </row>
    <row r="24" spans="1:19" x14ac:dyDescent="0.15">
      <c r="A24" s="301"/>
      <c r="B24" s="3">
        <v>11</v>
      </c>
      <c r="C24" s="10" t="s">
        <v>46</v>
      </c>
      <c r="D24" s="6">
        <v>16</v>
      </c>
      <c r="E24" s="7">
        <f t="shared" si="1"/>
        <v>6</v>
      </c>
      <c r="F24" s="7">
        <f t="shared" si="2"/>
        <v>10</v>
      </c>
      <c r="G24" s="13"/>
      <c r="H24" s="4"/>
      <c r="I24" s="4"/>
      <c r="J24" s="15"/>
      <c r="K24" s="7">
        <f t="shared" si="3"/>
        <v>0</v>
      </c>
      <c r="L24" s="17"/>
      <c r="M24" s="4">
        <v>1</v>
      </c>
      <c r="N24" s="4">
        <v>5</v>
      </c>
      <c r="O24" s="4"/>
      <c r="P24" s="4"/>
      <c r="Q24" s="4"/>
      <c r="R24" s="15">
        <v>4</v>
      </c>
      <c r="S24" s="7">
        <f t="shared" si="4"/>
        <v>10</v>
      </c>
    </row>
    <row r="25" spans="1:19" x14ac:dyDescent="0.15">
      <c r="A25" s="302"/>
      <c r="B25" s="304" t="s">
        <v>93</v>
      </c>
      <c r="C25" s="306"/>
      <c r="D25" s="85">
        <f t="shared" ref="D25:S25" si="5">SUM(D14:D24)</f>
        <v>114</v>
      </c>
      <c r="E25" s="85">
        <f>SUM(E14:E24)</f>
        <v>62</v>
      </c>
      <c r="F25" s="85">
        <f t="shared" si="5"/>
        <v>52</v>
      </c>
      <c r="G25" s="86">
        <f t="shared" si="5"/>
        <v>4</v>
      </c>
      <c r="H25" s="87">
        <f t="shared" si="5"/>
        <v>1</v>
      </c>
      <c r="I25" s="87">
        <f t="shared" si="5"/>
        <v>2</v>
      </c>
      <c r="J25" s="88">
        <f t="shared" si="5"/>
        <v>0</v>
      </c>
      <c r="K25" s="85">
        <f t="shared" si="5"/>
        <v>7</v>
      </c>
      <c r="L25" s="86">
        <f t="shared" si="5"/>
        <v>0</v>
      </c>
      <c r="M25" s="87">
        <f t="shared" si="5"/>
        <v>6</v>
      </c>
      <c r="N25" s="87">
        <f t="shared" si="5"/>
        <v>16</v>
      </c>
      <c r="O25" s="87">
        <f t="shared" si="5"/>
        <v>0</v>
      </c>
      <c r="P25" s="87">
        <f t="shared" si="5"/>
        <v>2</v>
      </c>
      <c r="Q25" s="87">
        <f t="shared" si="5"/>
        <v>2</v>
      </c>
      <c r="R25" s="88">
        <f t="shared" si="5"/>
        <v>19</v>
      </c>
      <c r="S25" s="85">
        <f t="shared" si="5"/>
        <v>45</v>
      </c>
    </row>
    <row r="26" spans="1:19" x14ac:dyDescent="0.15">
      <c r="A26" s="164"/>
      <c r="B26" s="19"/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15">
      <c r="A27" s="164"/>
      <c r="B27" s="19"/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29.25" customHeight="1" x14ac:dyDescent="0.15">
      <c r="A28" s="312" t="s">
        <v>142</v>
      </c>
      <c r="B28" s="303" t="s">
        <v>140</v>
      </c>
      <c r="C28" s="248"/>
      <c r="D28" s="290" t="s">
        <v>131</v>
      </c>
      <c r="E28" s="292" t="s">
        <v>130</v>
      </c>
      <c r="F28" s="292" t="s">
        <v>94</v>
      </c>
      <c r="G28" s="311" t="s">
        <v>96</v>
      </c>
      <c r="H28" s="295"/>
      <c r="I28" s="295"/>
      <c r="J28" s="295"/>
      <c r="K28" s="296"/>
      <c r="L28" s="234" t="s">
        <v>99</v>
      </c>
      <c r="M28" s="235"/>
      <c r="N28" s="235"/>
      <c r="O28" s="235"/>
      <c r="P28" s="235"/>
      <c r="Q28" s="235"/>
      <c r="R28" s="235"/>
      <c r="S28" s="297"/>
    </row>
    <row r="29" spans="1:19" ht="54.75" customHeight="1" x14ac:dyDescent="0.15">
      <c r="A29" s="313"/>
      <c r="B29" s="289"/>
      <c r="C29" s="248"/>
      <c r="D29" s="291"/>
      <c r="E29" s="293"/>
      <c r="F29" s="293"/>
      <c r="G29" s="61" t="s">
        <v>88</v>
      </c>
      <c r="H29" s="42" t="s">
        <v>89</v>
      </c>
      <c r="I29" s="44" t="s">
        <v>132</v>
      </c>
      <c r="J29" s="62" t="s">
        <v>87</v>
      </c>
      <c r="K29" s="40" t="s">
        <v>95</v>
      </c>
      <c r="L29" s="64" t="s">
        <v>98</v>
      </c>
      <c r="M29" s="24" t="s">
        <v>211</v>
      </c>
      <c r="N29" s="42" t="s">
        <v>97</v>
      </c>
      <c r="O29" s="24" t="s">
        <v>212</v>
      </c>
      <c r="P29" s="24" t="s">
        <v>90</v>
      </c>
      <c r="Q29" s="24" t="s">
        <v>91</v>
      </c>
      <c r="R29" s="43" t="s">
        <v>87</v>
      </c>
      <c r="S29" s="39" t="s">
        <v>95</v>
      </c>
    </row>
    <row r="30" spans="1:19" ht="13.5" customHeight="1" x14ac:dyDescent="0.15">
      <c r="A30" s="313"/>
      <c r="B30" s="1">
        <v>1</v>
      </c>
      <c r="C30" s="52" t="s">
        <v>64</v>
      </c>
      <c r="D30" s="20">
        <v>9</v>
      </c>
      <c r="E30" s="7">
        <f t="shared" ref="E30:E42" si="6">D30-F30</f>
        <v>7</v>
      </c>
      <c r="F30" s="7">
        <f t="shared" ref="F30:F42" si="7">K30+S30</f>
        <v>2</v>
      </c>
      <c r="G30" s="13">
        <v>1</v>
      </c>
      <c r="H30" s="4"/>
      <c r="I30" s="4">
        <v>1</v>
      </c>
      <c r="J30" s="15"/>
      <c r="K30" s="7">
        <f t="shared" ref="K30:K42" si="8">SUM(G30:J30)</f>
        <v>2</v>
      </c>
      <c r="L30" s="17"/>
      <c r="M30" s="4" t="s">
        <v>213</v>
      </c>
      <c r="N30" s="4" t="s">
        <v>213</v>
      </c>
      <c r="O30" s="4"/>
      <c r="P30" s="4"/>
      <c r="Q30" s="4"/>
      <c r="R30" s="15"/>
      <c r="S30" s="7">
        <f t="shared" ref="S30:S42" si="9">SUM(L30:R30)</f>
        <v>0</v>
      </c>
    </row>
    <row r="31" spans="1:19" x14ac:dyDescent="0.15">
      <c r="A31" s="313"/>
      <c r="B31" s="2">
        <v>2</v>
      </c>
      <c r="C31" s="53" t="s">
        <v>61</v>
      </c>
      <c r="D31" s="5">
        <v>4</v>
      </c>
      <c r="E31" s="7">
        <f t="shared" si="6"/>
        <v>1</v>
      </c>
      <c r="F31" s="7">
        <f t="shared" si="7"/>
        <v>3</v>
      </c>
      <c r="G31" s="13"/>
      <c r="H31" s="4"/>
      <c r="I31" s="4">
        <v>1</v>
      </c>
      <c r="J31" s="15"/>
      <c r="K31" s="7">
        <f t="shared" si="8"/>
        <v>1</v>
      </c>
      <c r="L31" s="17"/>
      <c r="M31" s="4"/>
      <c r="N31" s="4"/>
      <c r="O31" s="4"/>
      <c r="P31" s="4"/>
      <c r="Q31" s="4"/>
      <c r="R31" s="15">
        <v>2</v>
      </c>
      <c r="S31" s="7">
        <f t="shared" si="9"/>
        <v>2</v>
      </c>
    </row>
    <row r="32" spans="1:19" x14ac:dyDescent="0.15">
      <c r="A32" s="313"/>
      <c r="B32" s="2">
        <v>3</v>
      </c>
      <c r="C32" s="53" t="s">
        <v>62</v>
      </c>
      <c r="D32" s="5">
        <v>1</v>
      </c>
      <c r="E32" s="7">
        <f>D32-F32</f>
        <v>0</v>
      </c>
      <c r="F32" s="7">
        <f t="shared" si="7"/>
        <v>1</v>
      </c>
      <c r="G32" s="13"/>
      <c r="H32" s="4"/>
      <c r="I32" s="4"/>
      <c r="J32" s="15"/>
      <c r="K32" s="7">
        <f t="shared" si="8"/>
        <v>0</v>
      </c>
      <c r="L32" s="17"/>
      <c r="M32" s="4"/>
      <c r="N32" s="4">
        <v>1</v>
      </c>
      <c r="O32" s="4"/>
      <c r="P32" s="4"/>
      <c r="Q32" s="4"/>
      <c r="R32" s="15"/>
      <c r="S32" s="7">
        <f t="shared" si="9"/>
        <v>1</v>
      </c>
    </row>
    <row r="33" spans="1:19" x14ac:dyDescent="0.15">
      <c r="A33" s="313"/>
      <c r="B33" s="2">
        <v>4</v>
      </c>
      <c r="C33" s="53" t="s">
        <v>58</v>
      </c>
      <c r="D33" s="5">
        <v>6</v>
      </c>
      <c r="E33" s="7">
        <f t="shared" si="6"/>
        <v>2</v>
      </c>
      <c r="F33" s="7">
        <f t="shared" si="7"/>
        <v>4</v>
      </c>
      <c r="G33" s="13">
        <v>1</v>
      </c>
      <c r="H33" s="4"/>
      <c r="I33" s="4"/>
      <c r="J33" s="15"/>
      <c r="K33" s="7">
        <f t="shared" si="8"/>
        <v>1</v>
      </c>
      <c r="L33" s="17"/>
      <c r="M33" s="4"/>
      <c r="N33" s="4">
        <v>2</v>
      </c>
      <c r="O33" s="4"/>
      <c r="P33" s="4"/>
      <c r="Q33" s="4"/>
      <c r="R33" s="15">
        <v>1</v>
      </c>
      <c r="S33" s="7">
        <f t="shared" si="9"/>
        <v>3</v>
      </c>
    </row>
    <row r="34" spans="1:19" x14ac:dyDescent="0.15">
      <c r="A34" s="313"/>
      <c r="B34" s="2">
        <v>5</v>
      </c>
      <c r="C34" s="53" t="s">
        <v>65</v>
      </c>
      <c r="D34" s="5">
        <v>5</v>
      </c>
      <c r="E34" s="7">
        <f t="shared" si="6"/>
        <v>1</v>
      </c>
      <c r="F34" s="7">
        <f t="shared" si="7"/>
        <v>4</v>
      </c>
      <c r="G34" s="13"/>
      <c r="H34" s="4"/>
      <c r="I34" s="4"/>
      <c r="J34" s="15"/>
      <c r="K34" s="7">
        <f t="shared" si="8"/>
        <v>0</v>
      </c>
      <c r="L34" s="17"/>
      <c r="M34" s="4"/>
      <c r="N34" s="4">
        <v>4</v>
      </c>
      <c r="O34" s="4"/>
      <c r="P34" s="4"/>
      <c r="Q34" s="4"/>
      <c r="R34" s="15"/>
      <c r="S34" s="7">
        <f t="shared" si="9"/>
        <v>4</v>
      </c>
    </row>
    <row r="35" spans="1:19" x14ac:dyDescent="0.15">
      <c r="A35" s="313"/>
      <c r="B35" s="2">
        <v>6</v>
      </c>
      <c r="C35" s="53" t="s">
        <v>67</v>
      </c>
      <c r="D35" s="5">
        <v>4</v>
      </c>
      <c r="E35" s="7">
        <f t="shared" si="6"/>
        <v>3</v>
      </c>
      <c r="F35" s="7">
        <f t="shared" si="7"/>
        <v>1</v>
      </c>
      <c r="G35" s="13"/>
      <c r="H35" s="4"/>
      <c r="I35" s="4"/>
      <c r="J35" s="15"/>
      <c r="K35" s="7">
        <f t="shared" si="8"/>
        <v>0</v>
      </c>
      <c r="L35" s="17"/>
      <c r="M35" s="4"/>
      <c r="N35" s="4"/>
      <c r="O35" s="4"/>
      <c r="P35" s="4"/>
      <c r="Q35" s="4"/>
      <c r="R35" s="15">
        <v>1</v>
      </c>
      <c r="S35" s="7">
        <f t="shared" si="9"/>
        <v>1</v>
      </c>
    </row>
    <row r="36" spans="1:19" x14ac:dyDescent="0.15">
      <c r="A36" s="313"/>
      <c r="B36" s="2">
        <v>7</v>
      </c>
      <c r="C36" s="53" t="s">
        <v>66</v>
      </c>
      <c r="D36" s="5">
        <v>165</v>
      </c>
      <c r="E36" s="7">
        <f t="shared" si="6"/>
        <v>32</v>
      </c>
      <c r="F36" s="7">
        <f t="shared" si="7"/>
        <v>133</v>
      </c>
      <c r="G36" s="13">
        <v>2</v>
      </c>
      <c r="H36" s="4">
        <v>1</v>
      </c>
      <c r="I36" s="4">
        <v>2</v>
      </c>
      <c r="J36" s="15">
        <v>4</v>
      </c>
      <c r="K36" s="7">
        <f t="shared" si="8"/>
        <v>9</v>
      </c>
      <c r="L36" s="17"/>
      <c r="M36" s="4">
        <v>4</v>
      </c>
      <c r="N36" s="4">
        <v>43</v>
      </c>
      <c r="O36" s="4"/>
      <c r="P36" s="4">
        <v>4</v>
      </c>
      <c r="Q36" s="4">
        <v>2</v>
      </c>
      <c r="R36" s="15">
        <v>71</v>
      </c>
      <c r="S36" s="7">
        <f t="shared" si="9"/>
        <v>124</v>
      </c>
    </row>
    <row r="37" spans="1:19" x14ac:dyDescent="0.15">
      <c r="A37" s="313"/>
      <c r="B37" s="2">
        <v>8</v>
      </c>
      <c r="C37" s="53" t="s">
        <v>109</v>
      </c>
      <c r="D37" s="5">
        <v>1</v>
      </c>
      <c r="E37" s="7">
        <f t="shared" si="6"/>
        <v>1</v>
      </c>
      <c r="F37" s="7">
        <f t="shared" si="7"/>
        <v>0</v>
      </c>
      <c r="G37" s="13"/>
      <c r="H37" s="4"/>
      <c r="I37" s="4"/>
      <c r="J37" s="15"/>
      <c r="K37" s="7">
        <f t="shared" si="8"/>
        <v>0</v>
      </c>
      <c r="L37" s="17"/>
      <c r="M37" s="4"/>
      <c r="N37" s="4"/>
      <c r="O37" s="4"/>
      <c r="P37" s="4"/>
      <c r="Q37" s="4"/>
      <c r="R37" s="15"/>
      <c r="S37" s="7">
        <f t="shared" si="9"/>
        <v>0</v>
      </c>
    </row>
    <row r="38" spans="1:19" x14ac:dyDescent="0.15">
      <c r="A38" s="313"/>
      <c r="B38" s="2">
        <v>9</v>
      </c>
      <c r="C38" s="53" t="s">
        <v>63</v>
      </c>
      <c r="D38" s="5">
        <v>39</v>
      </c>
      <c r="E38" s="7">
        <f t="shared" si="6"/>
        <v>11</v>
      </c>
      <c r="F38" s="7">
        <f t="shared" si="7"/>
        <v>28</v>
      </c>
      <c r="G38" s="13">
        <v>1</v>
      </c>
      <c r="H38" s="4"/>
      <c r="I38" s="4"/>
      <c r="J38" s="15"/>
      <c r="K38" s="7">
        <f t="shared" si="8"/>
        <v>1</v>
      </c>
      <c r="L38" s="17"/>
      <c r="M38" s="4">
        <v>1</v>
      </c>
      <c r="N38" s="4">
        <v>10</v>
      </c>
      <c r="O38" s="4"/>
      <c r="P38" s="4">
        <v>2</v>
      </c>
      <c r="Q38" s="4" t="s">
        <v>226</v>
      </c>
      <c r="R38" s="15">
        <v>14</v>
      </c>
      <c r="S38" s="7">
        <f t="shared" si="9"/>
        <v>27</v>
      </c>
    </row>
    <row r="39" spans="1:19" x14ac:dyDescent="0.15">
      <c r="A39" s="313"/>
      <c r="B39" s="2">
        <v>10</v>
      </c>
      <c r="C39" s="53" t="s">
        <v>57</v>
      </c>
      <c r="D39" s="5">
        <v>2</v>
      </c>
      <c r="E39" s="7">
        <f t="shared" si="6"/>
        <v>1</v>
      </c>
      <c r="F39" s="7">
        <f t="shared" si="7"/>
        <v>1</v>
      </c>
      <c r="G39" s="13"/>
      <c r="H39" s="4"/>
      <c r="I39" s="4"/>
      <c r="J39" s="15"/>
      <c r="K39" s="7">
        <f t="shared" si="8"/>
        <v>0</v>
      </c>
      <c r="L39" s="17"/>
      <c r="M39" s="4"/>
      <c r="N39" s="4" t="s">
        <v>214</v>
      </c>
      <c r="O39" s="4"/>
      <c r="P39" s="4"/>
      <c r="Q39" s="4">
        <v>1</v>
      </c>
      <c r="R39" s="15"/>
      <c r="S39" s="7">
        <f t="shared" si="9"/>
        <v>1</v>
      </c>
    </row>
    <row r="40" spans="1:19" x14ac:dyDescent="0.15">
      <c r="A40" s="313"/>
      <c r="B40" s="2">
        <v>11</v>
      </c>
      <c r="C40" s="53" t="s">
        <v>215</v>
      </c>
      <c r="D40" s="5">
        <v>7</v>
      </c>
      <c r="E40" s="7">
        <f t="shared" si="6"/>
        <v>5</v>
      </c>
      <c r="F40" s="7">
        <f t="shared" si="7"/>
        <v>2</v>
      </c>
      <c r="G40" s="13"/>
      <c r="H40" s="4"/>
      <c r="I40" s="4"/>
      <c r="J40" s="15"/>
      <c r="K40" s="7">
        <f t="shared" si="8"/>
        <v>0</v>
      </c>
      <c r="L40" s="17"/>
      <c r="M40" s="4"/>
      <c r="N40" s="4"/>
      <c r="O40" s="4"/>
      <c r="P40" s="4"/>
      <c r="Q40" s="4"/>
      <c r="R40" s="15">
        <v>2</v>
      </c>
      <c r="S40" s="7">
        <f t="shared" si="9"/>
        <v>2</v>
      </c>
    </row>
    <row r="41" spans="1:19" x14ac:dyDescent="0.15">
      <c r="A41" s="313"/>
      <c r="B41" s="2">
        <v>12</v>
      </c>
      <c r="C41" s="53" t="s">
        <v>60</v>
      </c>
      <c r="D41" s="5">
        <v>5</v>
      </c>
      <c r="E41" s="7">
        <f t="shared" si="6"/>
        <v>2</v>
      </c>
      <c r="F41" s="7">
        <f t="shared" si="7"/>
        <v>3</v>
      </c>
      <c r="G41" s="13" t="s">
        <v>214</v>
      </c>
      <c r="H41" s="4"/>
      <c r="I41" s="4"/>
      <c r="J41" s="15"/>
      <c r="K41" s="7">
        <f t="shared" si="8"/>
        <v>0</v>
      </c>
      <c r="L41" s="17" t="s">
        <v>214</v>
      </c>
      <c r="M41" s="4"/>
      <c r="N41" s="4">
        <v>1</v>
      </c>
      <c r="O41" s="4"/>
      <c r="P41" s="4"/>
      <c r="Q41" s="4"/>
      <c r="R41" s="15">
        <v>2</v>
      </c>
      <c r="S41" s="7">
        <f t="shared" si="9"/>
        <v>3</v>
      </c>
    </row>
    <row r="42" spans="1:19" x14ac:dyDescent="0.15">
      <c r="A42" s="313"/>
      <c r="B42" s="3">
        <v>13</v>
      </c>
      <c r="C42" s="54" t="s">
        <v>59</v>
      </c>
      <c r="D42" s="6">
        <v>3</v>
      </c>
      <c r="E42" s="7">
        <f t="shared" si="6"/>
        <v>3</v>
      </c>
      <c r="F42" s="7">
        <f t="shared" si="7"/>
        <v>0</v>
      </c>
      <c r="G42" s="13"/>
      <c r="H42" s="4"/>
      <c r="I42" s="4"/>
      <c r="J42" s="15"/>
      <c r="K42" s="7">
        <f t="shared" si="8"/>
        <v>0</v>
      </c>
      <c r="L42" s="17"/>
      <c r="M42" s="4"/>
      <c r="N42" s="4"/>
      <c r="O42" s="4"/>
      <c r="P42" s="4"/>
      <c r="Q42" s="4"/>
      <c r="R42" s="15"/>
      <c r="S42" s="7">
        <f t="shared" si="9"/>
        <v>0</v>
      </c>
    </row>
    <row r="43" spans="1:19" x14ac:dyDescent="0.15">
      <c r="A43" s="314"/>
      <c r="B43" s="304" t="s">
        <v>93</v>
      </c>
      <c r="C43" s="306"/>
      <c r="D43" s="49">
        <f>SUM(D30:D42)</f>
        <v>251</v>
      </c>
      <c r="E43" s="49">
        <f>SUM(E30:E42)</f>
        <v>69</v>
      </c>
      <c r="F43" s="85">
        <f t="shared" ref="F43:S43" si="10">SUM(F30:F42)</f>
        <v>182</v>
      </c>
      <c r="G43" s="86">
        <f t="shared" si="10"/>
        <v>5</v>
      </c>
      <c r="H43" s="87">
        <f t="shared" si="10"/>
        <v>1</v>
      </c>
      <c r="I43" s="87">
        <f t="shared" si="10"/>
        <v>4</v>
      </c>
      <c r="J43" s="88">
        <f t="shared" si="10"/>
        <v>4</v>
      </c>
      <c r="K43" s="85">
        <f t="shared" si="10"/>
        <v>14</v>
      </c>
      <c r="L43" s="86">
        <f t="shared" si="10"/>
        <v>0</v>
      </c>
      <c r="M43" s="87">
        <f t="shared" si="10"/>
        <v>5</v>
      </c>
      <c r="N43" s="87">
        <f>SUM(N30:N42)</f>
        <v>61</v>
      </c>
      <c r="O43" s="87">
        <f t="shared" si="10"/>
        <v>0</v>
      </c>
      <c r="P43" s="87">
        <f t="shared" si="10"/>
        <v>6</v>
      </c>
      <c r="Q43" s="87">
        <f t="shared" si="10"/>
        <v>3</v>
      </c>
      <c r="R43" s="88">
        <f t="shared" si="10"/>
        <v>93</v>
      </c>
      <c r="S43" s="85">
        <f t="shared" si="10"/>
        <v>168</v>
      </c>
    </row>
    <row r="44" spans="1:19" x14ac:dyDescent="0.15">
      <c r="A44" s="35"/>
      <c r="B44" s="19"/>
      <c r="C44" s="1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15">
      <c r="A45" s="35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29.25" customHeight="1" x14ac:dyDescent="0.15">
      <c r="A46" s="310" t="s">
        <v>68</v>
      </c>
      <c r="B46" s="303" t="s">
        <v>140</v>
      </c>
      <c r="C46" s="248"/>
      <c r="D46" s="290" t="s">
        <v>131</v>
      </c>
      <c r="E46" s="292" t="s">
        <v>130</v>
      </c>
      <c r="F46" s="292" t="s">
        <v>94</v>
      </c>
      <c r="G46" s="294" t="s">
        <v>96</v>
      </c>
      <c r="H46" s="295"/>
      <c r="I46" s="295"/>
      <c r="J46" s="295"/>
      <c r="K46" s="296"/>
      <c r="L46" s="234" t="s">
        <v>99</v>
      </c>
      <c r="M46" s="235"/>
      <c r="N46" s="235"/>
      <c r="O46" s="235"/>
      <c r="P46" s="235"/>
      <c r="Q46" s="235"/>
      <c r="R46" s="235"/>
      <c r="S46" s="297"/>
    </row>
    <row r="47" spans="1:19" ht="54.75" customHeight="1" x14ac:dyDescent="0.15">
      <c r="A47" s="315"/>
      <c r="B47" s="289"/>
      <c r="C47" s="248"/>
      <c r="D47" s="291"/>
      <c r="E47" s="293"/>
      <c r="F47" s="293"/>
      <c r="G47" s="61" t="s">
        <v>88</v>
      </c>
      <c r="H47" s="42" t="s">
        <v>89</v>
      </c>
      <c r="I47" s="44" t="s">
        <v>132</v>
      </c>
      <c r="J47" s="62" t="s">
        <v>87</v>
      </c>
      <c r="K47" s="40" t="s">
        <v>95</v>
      </c>
      <c r="L47" s="63" t="s">
        <v>98</v>
      </c>
      <c r="M47" s="24" t="s">
        <v>216</v>
      </c>
      <c r="N47" s="42" t="s">
        <v>97</v>
      </c>
      <c r="O47" s="24" t="s">
        <v>217</v>
      </c>
      <c r="P47" s="24" t="s">
        <v>90</v>
      </c>
      <c r="Q47" s="24" t="s">
        <v>91</v>
      </c>
      <c r="R47" s="43" t="s">
        <v>87</v>
      </c>
      <c r="S47" s="40" t="s">
        <v>95</v>
      </c>
    </row>
    <row r="48" spans="1:19" ht="13.5" customHeight="1" x14ac:dyDescent="0.15">
      <c r="A48" s="315"/>
      <c r="B48" s="1">
        <v>1</v>
      </c>
      <c r="C48" s="34" t="s">
        <v>70</v>
      </c>
      <c r="D48" s="20">
        <v>10</v>
      </c>
      <c r="E48" s="7">
        <f t="shared" ref="E48:E53" si="11">D48-F48</f>
        <v>5</v>
      </c>
      <c r="F48" s="7">
        <f t="shared" ref="F48:F53" si="12">K48+S48</f>
        <v>5</v>
      </c>
      <c r="G48" s="13">
        <v>3</v>
      </c>
      <c r="H48" s="4">
        <v>1</v>
      </c>
      <c r="I48" s="4">
        <v>1</v>
      </c>
      <c r="J48" s="15"/>
      <c r="K48" s="7">
        <f t="shared" ref="K48:K53" si="13">SUM(G48:J48)</f>
        <v>5</v>
      </c>
      <c r="L48" s="17"/>
      <c r="M48" s="4"/>
      <c r="N48" s="4"/>
      <c r="O48" s="4"/>
      <c r="P48" s="4"/>
      <c r="Q48" s="4"/>
      <c r="R48" s="15"/>
      <c r="S48" s="7">
        <f t="shared" ref="S48:S53" si="14">SUM(L48:R48)</f>
        <v>0</v>
      </c>
    </row>
    <row r="49" spans="1:19" x14ac:dyDescent="0.15">
      <c r="A49" s="315"/>
      <c r="B49" s="2">
        <v>2</v>
      </c>
      <c r="C49" s="10" t="s">
        <v>69</v>
      </c>
      <c r="D49" s="5">
        <v>49</v>
      </c>
      <c r="E49" s="7">
        <f t="shared" si="11"/>
        <v>11</v>
      </c>
      <c r="F49" s="7">
        <f t="shared" si="12"/>
        <v>38</v>
      </c>
      <c r="G49" s="13">
        <v>1</v>
      </c>
      <c r="H49" s="4"/>
      <c r="I49" s="4"/>
      <c r="J49" s="15">
        <v>2</v>
      </c>
      <c r="K49" s="7">
        <f t="shared" si="13"/>
        <v>3</v>
      </c>
      <c r="L49" s="17"/>
      <c r="M49" s="4">
        <v>3</v>
      </c>
      <c r="N49" s="4">
        <v>6</v>
      </c>
      <c r="O49" s="4"/>
      <c r="P49" s="4" t="s">
        <v>228</v>
      </c>
      <c r="Q49" s="4">
        <v>2</v>
      </c>
      <c r="R49" s="15">
        <v>24</v>
      </c>
      <c r="S49" s="7">
        <f t="shared" si="14"/>
        <v>35</v>
      </c>
    </row>
    <row r="50" spans="1:19" x14ac:dyDescent="0.15">
      <c r="A50" s="315"/>
      <c r="B50" s="2">
        <v>3</v>
      </c>
      <c r="C50" s="10" t="s">
        <v>71</v>
      </c>
      <c r="D50" s="5">
        <v>0</v>
      </c>
      <c r="E50" s="7">
        <f t="shared" si="11"/>
        <v>0</v>
      </c>
      <c r="F50" s="7">
        <f t="shared" si="12"/>
        <v>0</v>
      </c>
      <c r="G50" s="13"/>
      <c r="H50" s="4"/>
      <c r="I50" s="4"/>
      <c r="J50" s="15"/>
      <c r="K50" s="7">
        <f t="shared" si="13"/>
        <v>0</v>
      </c>
      <c r="L50" s="17"/>
      <c r="M50" s="4"/>
      <c r="N50" s="4"/>
      <c r="O50" s="4"/>
      <c r="P50" s="4"/>
      <c r="Q50" s="4"/>
      <c r="R50" s="15"/>
      <c r="S50" s="7">
        <f t="shared" si="14"/>
        <v>0</v>
      </c>
    </row>
    <row r="51" spans="1:19" x14ac:dyDescent="0.15">
      <c r="A51" s="315"/>
      <c r="B51" s="2">
        <v>4</v>
      </c>
      <c r="C51" s="10" t="s">
        <v>72</v>
      </c>
      <c r="D51" s="5">
        <v>24</v>
      </c>
      <c r="E51" s="7">
        <f t="shared" si="11"/>
        <v>6</v>
      </c>
      <c r="F51" s="7">
        <f t="shared" si="12"/>
        <v>18</v>
      </c>
      <c r="G51" s="13">
        <v>6</v>
      </c>
      <c r="H51" s="4"/>
      <c r="I51" s="4">
        <v>1</v>
      </c>
      <c r="J51" s="15">
        <v>1</v>
      </c>
      <c r="K51" s="7">
        <f t="shared" si="13"/>
        <v>8</v>
      </c>
      <c r="L51" s="17">
        <v>1</v>
      </c>
      <c r="M51" s="4"/>
      <c r="N51" s="4">
        <v>4</v>
      </c>
      <c r="O51" s="4"/>
      <c r="P51" s="4"/>
      <c r="Q51" s="4">
        <v>2</v>
      </c>
      <c r="R51" s="15">
        <v>3</v>
      </c>
      <c r="S51" s="140">
        <f t="shared" si="14"/>
        <v>10</v>
      </c>
    </row>
    <row r="52" spans="1:19" x14ac:dyDescent="0.15">
      <c r="A52" s="315"/>
      <c r="B52" s="2">
        <v>5</v>
      </c>
      <c r="C52" s="10" t="s">
        <v>73</v>
      </c>
      <c r="D52" s="5">
        <v>16</v>
      </c>
      <c r="E52" s="7">
        <f t="shared" si="11"/>
        <v>9</v>
      </c>
      <c r="F52" s="7">
        <f t="shared" si="12"/>
        <v>7</v>
      </c>
      <c r="G52" s="13">
        <v>1</v>
      </c>
      <c r="H52" s="4"/>
      <c r="I52" s="4">
        <v>2</v>
      </c>
      <c r="J52" s="15"/>
      <c r="K52" s="7">
        <f t="shared" si="13"/>
        <v>3</v>
      </c>
      <c r="L52" s="17"/>
      <c r="M52" s="4"/>
      <c r="N52" s="4">
        <v>2</v>
      </c>
      <c r="O52" s="4"/>
      <c r="P52" s="4"/>
      <c r="Q52" s="4"/>
      <c r="R52" s="15">
        <v>2</v>
      </c>
      <c r="S52" s="7">
        <f t="shared" si="14"/>
        <v>4</v>
      </c>
    </row>
    <row r="53" spans="1:19" ht="13.5" customHeight="1" x14ac:dyDescent="0.15">
      <c r="A53" s="315"/>
      <c r="B53" s="3">
        <v>6</v>
      </c>
      <c r="C53" s="11" t="s">
        <v>219</v>
      </c>
      <c r="D53" s="6">
        <v>4</v>
      </c>
      <c r="E53" s="7">
        <f t="shared" si="11"/>
        <v>2</v>
      </c>
      <c r="F53" s="7">
        <f t="shared" si="12"/>
        <v>2</v>
      </c>
      <c r="G53" s="13"/>
      <c r="H53" s="4"/>
      <c r="I53" s="4"/>
      <c r="J53" s="15"/>
      <c r="K53" s="7">
        <f t="shared" si="13"/>
        <v>0</v>
      </c>
      <c r="L53" s="17"/>
      <c r="M53" s="4"/>
      <c r="N53" s="4"/>
      <c r="O53" s="4"/>
      <c r="P53" s="4"/>
      <c r="Q53" s="4"/>
      <c r="R53" s="15">
        <v>2</v>
      </c>
      <c r="S53" s="7">
        <f t="shared" si="14"/>
        <v>2</v>
      </c>
    </row>
    <row r="54" spans="1:19" x14ac:dyDescent="0.15">
      <c r="A54" s="316"/>
      <c r="B54" s="304" t="s">
        <v>93</v>
      </c>
      <c r="C54" s="306"/>
      <c r="D54" s="49">
        <f>SUM(D48:D53)</f>
        <v>103</v>
      </c>
      <c r="E54" s="49">
        <f>SUM(E48:E53)</f>
        <v>33</v>
      </c>
      <c r="F54" s="85">
        <f>SUM(F48:F53)</f>
        <v>70</v>
      </c>
      <c r="G54" s="86">
        <f>SUM(G48:G53)</f>
        <v>11</v>
      </c>
      <c r="H54" s="87">
        <f t="shared" ref="H54:O54" si="15">SUM(H48:H53)</f>
        <v>1</v>
      </c>
      <c r="I54" s="87">
        <f t="shared" si="15"/>
        <v>4</v>
      </c>
      <c r="J54" s="88">
        <f t="shared" si="15"/>
        <v>3</v>
      </c>
      <c r="K54" s="85">
        <f t="shared" si="15"/>
        <v>19</v>
      </c>
      <c r="L54" s="86">
        <f t="shared" si="15"/>
        <v>1</v>
      </c>
      <c r="M54" s="87">
        <f t="shared" si="15"/>
        <v>3</v>
      </c>
      <c r="N54" s="87">
        <f t="shared" si="15"/>
        <v>12</v>
      </c>
      <c r="O54" s="87">
        <f t="shared" si="15"/>
        <v>0</v>
      </c>
      <c r="P54" s="87">
        <f>SUM(P48:P53)</f>
        <v>0</v>
      </c>
      <c r="Q54" s="87">
        <f>SUM(Q48:Q53)</f>
        <v>4</v>
      </c>
      <c r="R54" s="88">
        <f>SUM(R48:R53)</f>
        <v>31</v>
      </c>
      <c r="S54" s="85">
        <f>SUM(S48:S53)</f>
        <v>51</v>
      </c>
    </row>
    <row r="55" spans="1:19" x14ac:dyDescent="0.15">
      <c r="A55" s="18"/>
      <c r="B55" s="8"/>
      <c r="C55" s="9"/>
      <c r="D55" s="8" t="s">
        <v>220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15">
      <c r="A56" s="1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29.25" customHeight="1" x14ac:dyDescent="0.15">
      <c r="A57" s="310" t="s">
        <v>104</v>
      </c>
      <c r="B57" s="303" t="s">
        <v>140</v>
      </c>
      <c r="C57" s="248"/>
      <c r="D57" s="290" t="s">
        <v>131</v>
      </c>
      <c r="E57" s="292" t="s">
        <v>130</v>
      </c>
      <c r="F57" s="292" t="s">
        <v>94</v>
      </c>
      <c r="G57" s="294" t="s">
        <v>96</v>
      </c>
      <c r="H57" s="295"/>
      <c r="I57" s="295"/>
      <c r="J57" s="295"/>
      <c r="K57" s="296"/>
      <c r="L57" s="234" t="s">
        <v>99</v>
      </c>
      <c r="M57" s="235"/>
      <c r="N57" s="235"/>
      <c r="O57" s="235"/>
      <c r="P57" s="235"/>
      <c r="Q57" s="235"/>
      <c r="R57" s="235"/>
      <c r="S57" s="297"/>
    </row>
    <row r="58" spans="1:19" ht="54.75" customHeight="1" x14ac:dyDescent="0.15">
      <c r="A58" s="315"/>
      <c r="B58" s="289"/>
      <c r="C58" s="248"/>
      <c r="D58" s="291"/>
      <c r="E58" s="293"/>
      <c r="F58" s="293"/>
      <c r="G58" s="61" t="s">
        <v>88</v>
      </c>
      <c r="H58" s="42" t="s">
        <v>89</v>
      </c>
      <c r="I58" s="44" t="s">
        <v>132</v>
      </c>
      <c r="J58" s="62" t="s">
        <v>87</v>
      </c>
      <c r="K58" s="40" t="s">
        <v>95</v>
      </c>
      <c r="L58" s="63" t="s">
        <v>98</v>
      </c>
      <c r="M58" s="24" t="s">
        <v>221</v>
      </c>
      <c r="N58" s="42" t="s">
        <v>97</v>
      </c>
      <c r="O58" s="24" t="s">
        <v>222</v>
      </c>
      <c r="P58" s="24" t="s">
        <v>90</v>
      </c>
      <c r="Q58" s="24" t="s">
        <v>91</v>
      </c>
      <c r="R58" s="43" t="s">
        <v>87</v>
      </c>
      <c r="S58" s="39" t="s">
        <v>95</v>
      </c>
    </row>
    <row r="59" spans="1:19" ht="13.5" customHeight="1" x14ac:dyDescent="0.15">
      <c r="A59" s="315"/>
      <c r="B59" s="12">
        <v>1</v>
      </c>
      <c r="C59" s="10" t="s">
        <v>107</v>
      </c>
      <c r="D59" s="20">
        <v>26</v>
      </c>
      <c r="E59" s="7">
        <f t="shared" ref="E59:E65" si="16">D59-F59</f>
        <v>11</v>
      </c>
      <c r="F59" s="7">
        <f t="shared" ref="F59:F65" si="17">K59+S59</f>
        <v>15</v>
      </c>
      <c r="G59" s="13"/>
      <c r="H59" s="4"/>
      <c r="I59" s="4"/>
      <c r="J59" s="15"/>
      <c r="K59" s="7">
        <f t="shared" ref="K59:K65" si="18">SUM(G59:J59)</f>
        <v>0</v>
      </c>
      <c r="L59" s="17"/>
      <c r="M59" s="4">
        <v>3</v>
      </c>
      <c r="N59" s="4">
        <v>9</v>
      </c>
      <c r="O59" s="4"/>
      <c r="P59" s="4"/>
      <c r="Q59" s="4"/>
      <c r="R59" s="15">
        <v>3</v>
      </c>
      <c r="S59" s="7">
        <f>SUM(L59:R59)</f>
        <v>15</v>
      </c>
    </row>
    <row r="60" spans="1:19" x14ac:dyDescent="0.15">
      <c r="A60" s="315"/>
      <c r="B60" s="12">
        <v>2</v>
      </c>
      <c r="C60" s="10" t="s">
        <v>106</v>
      </c>
      <c r="D60" s="5">
        <v>54</v>
      </c>
      <c r="E60" s="7">
        <f t="shared" si="16"/>
        <v>14</v>
      </c>
      <c r="F60" s="7">
        <f t="shared" si="17"/>
        <v>40</v>
      </c>
      <c r="G60" s="13">
        <v>1</v>
      </c>
      <c r="H60" s="4"/>
      <c r="I60" s="4">
        <v>1</v>
      </c>
      <c r="J60" s="15"/>
      <c r="K60" s="7">
        <f t="shared" si="18"/>
        <v>2</v>
      </c>
      <c r="L60" s="17"/>
      <c r="M60" s="4">
        <v>3</v>
      </c>
      <c r="N60" s="4">
        <v>13</v>
      </c>
      <c r="O60" s="4"/>
      <c r="P60" s="4">
        <v>1</v>
      </c>
      <c r="Q60" s="4">
        <v>2</v>
      </c>
      <c r="R60" s="15">
        <v>19</v>
      </c>
      <c r="S60" s="5">
        <f t="shared" ref="S60:S64" si="19">SUM(L60:R60)</f>
        <v>38</v>
      </c>
    </row>
    <row r="61" spans="1:19" x14ac:dyDescent="0.15">
      <c r="A61" s="315"/>
      <c r="B61" s="13">
        <v>3</v>
      </c>
      <c r="C61" s="31" t="s">
        <v>45</v>
      </c>
      <c r="D61" s="5">
        <v>4</v>
      </c>
      <c r="E61" s="7">
        <f t="shared" si="16"/>
        <v>2</v>
      </c>
      <c r="F61" s="7">
        <f t="shared" si="17"/>
        <v>2</v>
      </c>
      <c r="G61" s="13"/>
      <c r="H61" s="4"/>
      <c r="I61" s="4"/>
      <c r="J61" s="15"/>
      <c r="K61" s="7">
        <f t="shared" si="18"/>
        <v>0</v>
      </c>
      <c r="L61" s="17"/>
      <c r="M61" s="4">
        <v>1</v>
      </c>
      <c r="N61" s="4">
        <v>1</v>
      </c>
      <c r="O61" s="4"/>
      <c r="P61" s="4"/>
      <c r="Q61" s="4"/>
      <c r="R61" s="15"/>
      <c r="S61" s="7">
        <f t="shared" si="19"/>
        <v>2</v>
      </c>
    </row>
    <row r="62" spans="1:19" x14ac:dyDescent="0.15">
      <c r="A62" s="315"/>
      <c r="B62" s="12">
        <v>4</v>
      </c>
      <c r="C62" s="10" t="s">
        <v>105</v>
      </c>
      <c r="D62" s="5">
        <v>84</v>
      </c>
      <c r="E62" s="7">
        <f t="shared" si="16"/>
        <v>30</v>
      </c>
      <c r="F62" s="7">
        <f t="shared" si="17"/>
        <v>54</v>
      </c>
      <c r="G62" s="13">
        <v>1</v>
      </c>
      <c r="H62" s="4">
        <v>1</v>
      </c>
      <c r="I62" s="4">
        <v>5</v>
      </c>
      <c r="J62" s="15">
        <v>1</v>
      </c>
      <c r="K62" s="7">
        <f t="shared" si="18"/>
        <v>8</v>
      </c>
      <c r="L62" s="17" t="s">
        <v>218</v>
      </c>
      <c r="M62" s="4">
        <v>6</v>
      </c>
      <c r="N62" s="4">
        <v>23</v>
      </c>
      <c r="O62" s="4"/>
      <c r="P62" s="4">
        <v>3</v>
      </c>
      <c r="Q62" s="4">
        <v>2</v>
      </c>
      <c r="R62" s="15">
        <v>12</v>
      </c>
      <c r="S62" s="5">
        <f t="shared" si="19"/>
        <v>46</v>
      </c>
    </row>
    <row r="63" spans="1:19" x14ac:dyDescent="0.15">
      <c r="A63" s="315"/>
      <c r="B63" s="12">
        <v>5</v>
      </c>
      <c r="C63" s="10" t="s">
        <v>44</v>
      </c>
      <c r="D63" s="5">
        <v>8</v>
      </c>
      <c r="E63" s="7">
        <f t="shared" si="16"/>
        <v>3</v>
      </c>
      <c r="F63" s="7">
        <f t="shared" si="17"/>
        <v>5</v>
      </c>
      <c r="G63" s="13"/>
      <c r="H63" s="4"/>
      <c r="I63" s="4"/>
      <c r="J63" s="15"/>
      <c r="K63" s="7">
        <f t="shared" si="18"/>
        <v>0</v>
      </c>
      <c r="L63" s="17"/>
      <c r="M63" s="4"/>
      <c r="N63" s="4">
        <v>1</v>
      </c>
      <c r="O63" s="4"/>
      <c r="P63" s="4">
        <v>1</v>
      </c>
      <c r="Q63" s="4">
        <v>1</v>
      </c>
      <c r="R63" s="15">
        <v>2</v>
      </c>
      <c r="S63" s="5">
        <f t="shared" si="19"/>
        <v>5</v>
      </c>
    </row>
    <row r="64" spans="1:19" x14ac:dyDescent="0.15">
      <c r="A64" s="315"/>
      <c r="B64" s="12">
        <v>6</v>
      </c>
      <c r="C64" s="10" t="s">
        <v>108</v>
      </c>
      <c r="D64" s="5">
        <v>15</v>
      </c>
      <c r="E64" s="7">
        <f t="shared" si="16"/>
        <v>5</v>
      </c>
      <c r="F64" s="7">
        <f t="shared" si="17"/>
        <v>10</v>
      </c>
      <c r="G64" s="13"/>
      <c r="H64" s="4"/>
      <c r="I64" s="4">
        <v>1</v>
      </c>
      <c r="J64" s="15">
        <v>2</v>
      </c>
      <c r="K64" s="7">
        <f t="shared" si="18"/>
        <v>3</v>
      </c>
      <c r="L64" s="17"/>
      <c r="M64" s="4">
        <v>2</v>
      </c>
      <c r="N64" s="4">
        <v>1</v>
      </c>
      <c r="O64" s="4"/>
      <c r="P64" s="4"/>
      <c r="Q64" s="4">
        <v>2</v>
      </c>
      <c r="R64" s="15">
        <v>2</v>
      </c>
      <c r="S64" s="5">
        <f t="shared" si="19"/>
        <v>7</v>
      </c>
    </row>
    <row r="65" spans="1:19" x14ac:dyDescent="0.15">
      <c r="A65" s="315"/>
      <c r="B65" s="37">
        <v>7</v>
      </c>
      <c r="C65" s="38" t="s">
        <v>43</v>
      </c>
      <c r="D65" s="6">
        <v>27</v>
      </c>
      <c r="E65" s="7">
        <f t="shared" si="16"/>
        <v>11</v>
      </c>
      <c r="F65" s="7">
        <f t="shared" si="17"/>
        <v>16</v>
      </c>
      <c r="G65" s="13">
        <v>1</v>
      </c>
      <c r="H65" s="4"/>
      <c r="I65" s="4">
        <v>1</v>
      </c>
      <c r="J65" s="15"/>
      <c r="K65" s="7">
        <f t="shared" si="18"/>
        <v>2</v>
      </c>
      <c r="L65" s="17">
        <v>1</v>
      </c>
      <c r="M65" s="4" t="s">
        <v>218</v>
      </c>
      <c r="N65" s="4">
        <v>2</v>
      </c>
      <c r="O65" s="4"/>
      <c r="P65" s="4"/>
      <c r="Q65" s="4" t="s">
        <v>218</v>
      </c>
      <c r="R65" s="15">
        <v>11</v>
      </c>
      <c r="S65" s="36">
        <f>SUM(L65:R65)</f>
        <v>14</v>
      </c>
    </row>
    <row r="66" spans="1:19" x14ac:dyDescent="0.15">
      <c r="A66" s="316"/>
      <c r="B66" s="305" t="s">
        <v>93</v>
      </c>
      <c r="C66" s="305"/>
      <c r="D66" s="49">
        <f t="shared" ref="D66:S66" si="20">SUM(D59:D65)</f>
        <v>218</v>
      </c>
      <c r="E66" s="49">
        <f>SUM(E59:E65)</f>
        <v>76</v>
      </c>
      <c r="F66" s="85">
        <f t="shared" si="20"/>
        <v>142</v>
      </c>
      <c r="G66" s="86">
        <f t="shared" si="20"/>
        <v>3</v>
      </c>
      <c r="H66" s="87">
        <f t="shared" si="20"/>
        <v>1</v>
      </c>
      <c r="I66" s="87">
        <f t="shared" si="20"/>
        <v>8</v>
      </c>
      <c r="J66" s="88">
        <f t="shared" si="20"/>
        <v>3</v>
      </c>
      <c r="K66" s="85">
        <f t="shared" si="20"/>
        <v>15</v>
      </c>
      <c r="L66" s="86">
        <f t="shared" si="20"/>
        <v>1</v>
      </c>
      <c r="M66" s="87">
        <f t="shared" si="20"/>
        <v>15</v>
      </c>
      <c r="N66" s="87">
        <f t="shared" si="20"/>
        <v>50</v>
      </c>
      <c r="O66" s="87">
        <f t="shared" si="20"/>
        <v>0</v>
      </c>
      <c r="P66" s="87">
        <f t="shared" si="20"/>
        <v>5</v>
      </c>
      <c r="Q66" s="87">
        <f t="shared" si="20"/>
        <v>7</v>
      </c>
      <c r="R66" s="88">
        <f>SUM(R59:R65)</f>
        <v>49</v>
      </c>
      <c r="S66" s="85">
        <f t="shared" si="20"/>
        <v>127</v>
      </c>
    </row>
    <row r="67" spans="1:19" x14ac:dyDescent="0.15">
      <c r="A67" s="1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x14ac:dyDescent="0.15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</row>
    <row r="69" spans="1:19" x14ac:dyDescent="0.15">
      <c r="A69" s="164"/>
      <c r="B69" s="164"/>
      <c r="C69" s="164"/>
      <c r="D69" s="57"/>
      <c r="E69" s="58"/>
      <c r="F69" s="58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64"/>
    </row>
    <row r="70" spans="1:19" x14ac:dyDescent="0.15">
      <c r="A70" s="164"/>
      <c r="B70" s="164"/>
      <c r="C70" s="164"/>
      <c r="D70" s="18"/>
      <c r="E70" s="146"/>
      <c r="F70" s="146"/>
      <c r="G70" s="145"/>
      <c r="H70" s="145"/>
      <c r="I70" s="58"/>
      <c r="J70" s="145"/>
      <c r="K70" s="145"/>
      <c r="L70" s="145"/>
      <c r="M70" s="57"/>
      <c r="N70" s="145"/>
      <c r="O70" s="57"/>
      <c r="P70" s="57"/>
      <c r="Q70" s="57"/>
      <c r="R70" s="145"/>
      <c r="S70" s="58"/>
    </row>
    <row r="71" spans="1:19" x14ac:dyDescent="0.15">
      <c r="A71" s="164"/>
      <c r="B71" s="164"/>
      <c r="C71" s="9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</row>
    <row r="72" spans="1:19" x14ac:dyDescent="0.15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</sheetData>
  <mergeCells count="41">
    <mergeCell ref="G46:K46"/>
    <mergeCell ref="L46:S46"/>
    <mergeCell ref="B54:C54"/>
    <mergeCell ref="A57:A66"/>
    <mergeCell ref="B57:C58"/>
    <mergeCell ref="D57:D58"/>
    <mergeCell ref="E57:E58"/>
    <mergeCell ref="F57:F58"/>
    <mergeCell ref="G57:K57"/>
    <mergeCell ref="L57:S57"/>
    <mergeCell ref="F46:F47"/>
    <mergeCell ref="A46:A54"/>
    <mergeCell ref="B46:C47"/>
    <mergeCell ref="D46:D47"/>
    <mergeCell ref="E46:E47"/>
    <mergeCell ref="B66:C66"/>
    <mergeCell ref="G12:K12"/>
    <mergeCell ref="L12:S12"/>
    <mergeCell ref="B25:C25"/>
    <mergeCell ref="A28:A43"/>
    <mergeCell ref="B28:C29"/>
    <mergeCell ref="D28:D29"/>
    <mergeCell ref="E28:E29"/>
    <mergeCell ref="F28:F29"/>
    <mergeCell ref="G28:K28"/>
    <mergeCell ref="L28:S28"/>
    <mergeCell ref="F12:F13"/>
    <mergeCell ref="B43:C43"/>
    <mergeCell ref="B8:C8"/>
    <mergeCell ref="A12:A25"/>
    <mergeCell ref="B12:C13"/>
    <mergeCell ref="D12:D13"/>
    <mergeCell ref="E12:E13"/>
    <mergeCell ref="N2:R2"/>
    <mergeCell ref="D3:L4"/>
    <mergeCell ref="B6:C7"/>
    <mergeCell ref="D6:D7"/>
    <mergeCell ref="E6:E7"/>
    <mergeCell ref="F6:F7"/>
    <mergeCell ref="G6:K6"/>
    <mergeCell ref="L6:S6"/>
  </mergeCells>
  <phoneticPr fontId="9"/>
  <pageMargins left="0.51181102362204722" right="0.3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市内全域</vt:lpstr>
      <vt:lpstr>市内公表数</vt:lpstr>
      <vt:lpstr>横須賀警察署管内</vt:lpstr>
      <vt:lpstr>田浦警察署管内</vt:lpstr>
      <vt:lpstr>浦賀警察署管内</vt:lpstr>
      <vt:lpstr>横須賀警察署管内!Print_Area</vt:lpstr>
      <vt:lpstr>市内全域!Print_Area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2018-01-23T07:48:51Z</dcterms:modified>
</cp:coreProperties>
</file>