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17070" windowHeight="11640"/>
  </bookViews>
  <sheets>
    <sheet name="市内全域" sheetId="26" r:id="rId1"/>
    <sheet name="市内公表数" sheetId="24" r:id="rId2"/>
    <sheet name="横須賀警察署管内" sheetId="20" r:id="rId3"/>
    <sheet name="田浦警察署管内" sheetId="22" r:id="rId4"/>
    <sheet name="浦賀警察署管内" sheetId="21" r:id="rId5"/>
  </sheets>
  <externalReferences>
    <externalReference r:id="rId6"/>
  </externalReferences>
  <definedNames>
    <definedName name="_xlnm.Print_Area" localSheetId="2">横須賀警察署管内!$A$1:$S$93</definedName>
    <definedName name="_xlnm.Print_Area" localSheetId="0">市内全域!$A$1:$S$15</definedName>
  </definedNames>
  <calcPr calcId="152511"/>
</workbook>
</file>

<file path=xl/calcChain.xml><?xml version="1.0" encoding="utf-8"?>
<calcChain xmlns="http://schemas.openxmlformats.org/spreadsheetml/2006/main">
  <c r="O10" i="26" l="1"/>
  <c r="L11" i="26"/>
  <c r="L10" i="26"/>
  <c r="O9" i="26" l="1"/>
  <c r="F10" i="26"/>
  <c r="I10" i="26"/>
  <c r="H10" i="26"/>
  <c r="E12" i="26" l="1"/>
  <c r="S11" i="26"/>
  <c r="S10" i="26"/>
  <c r="K10" i="26"/>
  <c r="D54" i="21" l="1"/>
  <c r="R54" i="21"/>
  <c r="S30" i="22" l="1"/>
  <c r="S29" i="22"/>
  <c r="S17" i="21"/>
  <c r="S17" i="22"/>
  <c r="S60" i="21"/>
  <c r="K65" i="21"/>
  <c r="K64" i="21"/>
  <c r="K63" i="21"/>
  <c r="K62" i="21"/>
  <c r="K61" i="21"/>
  <c r="K60" i="21"/>
  <c r="K59" i="21"/>
  <c r="S59" i="21"/>
  <c r="S53" i="21"/>
  <c r="K53" i="21"/>
  <c r="S52" i="21"/>
  <c r="K52" i="21"/>
  <c r="S51" i="21"/>
  <c r="K51" i="21"/>
  <c r="S50" i="21"/>
  <c r="K50" i="21"/>
  <c r="S49" i="21"/>
  <c r="K49" i="21"/>
  <c r="S48" i="21"/>
  <c r="K48" i="21"/>
  <c r="S42" i="21"/>
  <c r="K42" i="21"/>
  <c r="S41" i="21"/>
  <c r="K41" i="21"/>
  <c r="S40" i="21"/>
  <c r="K40" i="21"/>
  <c r="S39" i="21"/>
  <c r="K39" i="21"/>
  <c r="S38" i="21"/>
  <c r="K38" i="21"/>
  <c r="S37" i="21"/>
  <c r="K37" i="21"/>
  <c r="S36" i="21"/>
  <c r="K36" i="21"/>
  <c r="S35" i="21"/>
  <c r="K35" i="21"/>
  <c r="S34" i="21"/>
  <c r="K34" i="21"/>
  <c r="S33" i="21"/>
  <c r="K33" i="21"/>
  <c r="S32" i="21"/>
  <c r="K32" i="21"/>
  <c r="S31" i="21"/>
  <c r="K31" i="21"/>
  <c r="S30" i="21"/>
  <c r="K30" i="21"/>
  <c r="S24" i="21"/>
  <c r="K24" i="21"/>
  <c r="S23" i="21"/>
  <c r="K23" i="21"/>
  <c r="S22" i="21"/>
  <c r="K22" i="21"/>
  <c r="S21" i="21"/>
  <c r="K21" i="21"/>
  <c r="S20" i="21"/>
  <c r="K20" i="21"/>
  <c r="S19" i="21"/>
  <c r="K19" i="21"/>
  <c r="S18" i="21"/>
  <c r="K18" i="21"/>
  <c r="K17" i="21"/>
  <c r="S16" i="21"/>
  <c r="K16" i="21"/>
  <c r="S15" i="21"/>
  <c r="K15" i="21"/>
  <c r="S14" i="21"/>
  <c r="K14" i="21"/>
  <c r="S34" i="22"/>
  <c r="K34" i="22"/>
  <c r="S33" i="22"/>
  <c r="K33" i="22"/>
  <c r="S32" i="22"/>
  <c r="K32" i="22"/>
  <c r="S31" i="22"/>
  <c r="K31" i="22"/>
  <c r="K30" i="22"/>
  <c r="K29" i="22"/>
  <c r="S28" i="22"/>
  <c r="K28" i="22"/>
  <c r="S27" i="22"/>
  <c r="K27" i="22"/>
  <c r="K35" i="22" s="1"/>
  <c r="S21" i="22"/>
  <c r="K21" i="22"/>
  <c r="S20" i="22"/>
  <c r="K20" i="22"/>
  <c r="S19" i="22"/>
  <c r="K19" i="22"/>
  <c r="S18" i="22"/>
  <c r="K18" i="22"/>
  <c r="K17" i="22"/>
  <c r="S16" i="22"/>
  <c r="K16" i="22"/>
  <c r="S15" i="22"/>
  <c r="K15" i="22"/>
  <c r="S14" i="22"/>
  <c r="K14" i="22"/>
  <c r="S13" i="22"/>
  <c r="K13" i="22"/>
  <c r="K72" i="20"/>
  <c r="S72" i="20"/>
  <c r="S92" i="20"/>
  <c r="K92" i="20"/>
  <c r="S91" i="20"/>
  <c r="K91" i="20"/>
  <c r="S90" i="20"/>
  <c r="K90" i="20"/>
  <c r="S89" i="20"/>
  <c r="K89" i="20"/>
  <c r="S88" i="20"/>
  <c r="K88" i="20"/>
  <c r="S87" i="20"/>
  <c r="K87" i="20"/>
  <c r="S86" i="20"/>
  <c r="K86" i="20"/>
  <c r="S85" i="20"/>
  <c r="K85" i="20"/>
  <c r="S84" i="20"/>
  <c r="K84" i="20"/>
  <c r="S83" i="20"/>
  <c r="K83" i="20"/>
  <c r="S82" i="20"/>
  <c r="K82" i="20"/>
  <c r="S81" i="20"/>
  <c r="K81" i="20"/>
  <c r="S80" i="20"/>
  <c r="K80" i="20"/>
  <c r="S79" i="20"/>
  <c r="K79" i="20"/>
  <c r="S78" i="20"/>
  <c r="K78" i="20"/>
  <c r="S71" i="20"/>
  <c r="K71" i="20"/>
  <c r="S70" i="20"/>
  <c r="K70" i="20"/>
  <c r="S69" i="20"/>
  <c r="K69" i="20"/>
  <c r="S68" i="20"/>
  <c r="K68" i="20"/>
  <c r="S67" i="20"/>
  <c r="K67" i="20"/>
  <c r="S66" i="20"/>
  <c r="K66" i="20"/>
  <c r="S65" i="20"/>
  <c r="K65" i="20"/>
  <c r="S64" i="20"/>
  <c r="K64" i="20"/>
  <c r="S63" i="20"/>
  <c r="K63" i="20"/>
  <c r="S57" i="20"/>
  <c r="K57" i="20"/>
  <c r="S56" i="20"/>
  <c r="K56" i="20"/>
  <c r="S55" i="20"/>
  <c r="K55" i="20"/>
  <c r="S54" i="20"/>
  <c r="K54" i="20"/>
  <c r="S53" i="20"/>
  <c r="K53" i="20"/>
  <c r="S52" i="20"/>
  <c r="K52" i="20"/>
  <c r="K14" i="20"/>
  <c r="S14" i="20"/>
  <c r="K15" i="20"/>
  <c r="S15" i="20"/>
  <c r="K16" i="20"/>
  <c r="S16" i="20"/>
  <c r="K17" i="20"/>
  <c r="S17" i="20"/>
  <c r="K18" i="20"/>
  <c r="S18" i="20"/>
  <c r="F18" i="20" s="1"/>
  <c r="E18" i="20" s="1"/>
  <c r="K19" i="20"/>
  <c r="S19" i="20"/>
  <c r="K20" i="20"/>
  <c r="S20" i="20"/>
  <c r="K21" i="20"/>
  <c r="S21" i="20"/>
  <c r="K22" i="20"/>
  <c r="S22" i="20"/>
  <c r="K23" i="20"/>
  <c r="S23" i="20"/>
  <c r="K24" i="20"/>
  <c r="S24" i="20"/>
  <c r="K25" i="20"/>
  <c r="S25" i="20"/>
  <c r="K26" i="20"/>
  <c r="S26" i="20"/>
  <c r="K27" i="20"/>
  <c r="S27" i="20"/>
  <c r="K28" i="20"/>
  <c r="S28" i="20"/>
  <c r="K29" i="20"/>
  <c r="S29" i="20"/>
  <c r="K30" i="20"/>
  <c r="S30" i="20"/>
  <c r="K31" i="20"/>
  <c r="S31" i="20"/>
  <c r="K32" i="20"/>
  <c r="S32" i="20"/>
  <c r="K33" i="20"/>
  <c r="S33" i="20"/>
  <c r="K34" i="20"/>
  <c r="S34" i="20"/>
  <c r="K35" i="20"/>
  <c r="S35" i="20"/>
  <c r="K36" i="20"/>
  <c r="S36" i="20"/>
  <c r="K37" i="20"/>
  <c r="S37" i="20"/>
  <c r="K38" i="20"/>
  <c r="S38" i="20"/>
  <c r="K39" i="20"/>
  <c r="S39" i="20"/>
  <c r="I40" i="20"/>
  <c r="D40" i="20"/>
  <c r="D22" i="22"/>
  <c r="D93" i="20"/>
  <c r="D73" i="20"/>
  <c r="P58" i="20"/>
  <c r="O58" i="20"/>
  <c r="N58" i="20"/>
  <c r="M58" i="20"/>
  <c r="L58" i="20"/>
  <c r="J58" i="20"/>
  <c r="G40" i="20"/>
  <c r="K13" i="20"/>
  <c r="L66" i="21"/>
  <c r="O54" i="21"/>
  <c r="H54" i="21"/>
  <c r="L25" i="21"/>
  <c r="R66" i="21"/>
  <c r="D43" i="21"/>
  <c r="N43" i="21"/>
  <c r="J35" i="22"/>
  <c r="I35" i="22"/>
  <c r="H35" i="22"/>
  <c r="G35" i="22"/>
  <c r="D35" i="22"/>
  <c r="J22" i="22"/>
  <c r="I22" i="22"/>
  <c r="H22" i="22"/>
  <c r="H8" i="22" s="1"/>
  <c r="G22" i="22"/>
  <c r="Q54" i="21"/>
  <c r="P54" i="21"/>
  <c r="N54" i="21"/>
  <c r="M54" i="21"/>
  <c r="L54" i="21"/>
  <c r="J54" i="21"/>
  <c r="I54" i="21"/>
  <c r="G54" i="21"/>
  <c r="R43" i="21"/>
  <c r="Q43" i="21"/>
  <c r="P43" i="21"/>
  <c r="O43" i="21"/>
  <c r="M43" i="21"/>
  <c r="L43" i="21"/>
  <c r="J43" i="21"/>
  <c r="I43" i="21"/>
  <c r="H43" i="21"/>
  <c r="G43" i="21"/>
  <c r="R25" i="21"/>
  <c r="R8" i="21" s="1"/>
  <c r="R11" i="26" s="1"/>
  <c r="Q25" i="21"/>
  <c r="P25" i="21"/>
  <c r="O25" i="21"/>
  <c r="N25" i="21"/>
  <c r="M25" i="21"/>
  <c r="J25" i="21"/>
  <c r="I25" i="21"/>
  <c r="H25" i="21"/>
  <c r="G25" i="21"/>
  <c r="D25" i="21"/>
  <c r="Q66" i="21"/>
  <c r="P66" i="21"/>
  <c r="O66" i="21"/>
  <c r="N66" i="21"/>
  <c r="M66" i="21"/>
  <c r="D66" i="21"/>
  <c r="J66" i="21"/>
  <c r="I66" i="21"/>
  <c r="H66" i="21"/>
  <c r="G66" i="21"/>
  <c r="S65" i="21"/>
  <c r="S64" i="21"/>
  <c r="S63" i="21"/>
  <c r="F63" i="21" s="1"/>
  <c r="E63" i="21" s="1"/>
  <c r="S62" i="21"/>
  <c r="S61" i="21"/>
  <c r="R93" i="20"/>
  <c r="Q93" i="20"/>
  <c r="P93" i="20"/>
  <c r="O93" i="20"/>
  <c r="N93" i="20"/>
  <c r="M93" i="20"/>
  <c r="L93" i="20"/>
  <c r="J93" i="20"/>
  <c r="I93" i="20"/>
  <c r="H93" i="20"/>
  <c r="G93" i="20"/>
  <c r="R73" i="20"/>
  <c r="Q73" i="20"/>
  <c r="P73" i="20"/>
  <c r="O73" i="20"/>
  <c r="N73" i="20"/>
  <c r="M73" i="20"/>
  <c r="L73" i="20"/>
  <c r="J73" i="20"/>
  <c r="I73" i="20"/>
  <c r="H73" i="20"/>
  <c r="G73" i="20"/>
  <c r="R58" i="20"/>
  <c r="Q58" i="20"/>
  <c r="I58" i="20"/>
  <c r="H58" i="20"/>
  <c r="G58" i="20"/>
  <c r="D58" i="20"/>
  <c r="J40" i="20"/>
  <c r="H40" i="20"/>
  <c r="R40" i="20"/>
  <c r="Q40" i="20"/>
  <c r="P40" i="20"/>
  <c r="O40" i="20"/>
  <c r="N40" i="20"/>
  <c r="M40" i="20"/>
  <c r="L40" i="20"/>
  <c r="S13" i="20"/>
  <c r="F33" i="22"/>
  <c r="F22" i="21"/>
  <c r="E22" i="21" s="1"/>
  <c r="F19" i="20"/>
  <c r="E19" i="20" s="1"/>
  <c r="F57" i="20"/>
  <c r="E57" i="20" s="1"/>
  <c r="F37" i="21"/>
  <c r="E37" i="21" s="1"/>
  <c r="F36" i="20"/>
  <c r="E36" i="20" s="1"/>
  <c r="N22" i="22"/>
  <c r="Q22" i="22"/>
  <c r="O22" i="22"/>
  <c r="P22" i="22"/>
  <c r="R22" i="22"/>
  <c r="M22" i="22"/>
  <c r="L22" i="22"/>
  <c r="D8" i="21" l="1"/>
  <c r="C11" i="26"/>
  <c r="F91" i="20"/>
  <c r="E91" i="20" s="1"/>
  <c r="F14" i="22"/>
  <c r="E14" i="22" s="1"/>
  <c r="F15" i="22"/>
  <c r="E15" i="22" s="1"/>
  <c r="F28" i="22"/>
  <c r="E28" i="22" s="1"/>
  <c r="F32" i="22"/>
  <c r="E32" i="22" s="1"/>
  <c r="F15" i="21"/>
  <c r="E15" i="21" s="1"/>
  <c r="F30" i="21"/>
  <c r="E30" i="21" s="1"/>
  <c r="F34" i="21"/>
  <c r="E34" i="21" s="1"/>
  <c r="F40" i="21"/>
  <c r="E40" i="21" s="1"/>
  <c r="F42" i="21"/>
  <c r="E42" i="21" s="1"/>
  <c r="F53" i="21"/>
  <c r="E53" i="21" s="1"/>
  <c r="F30" i="22"/>
  <c r="E30" i="22" s="1"/>
  <c r="K66" i="21"/>
  <c r="F64" i="21"/>
  <c r="E64" i="21" s="1"/>
  <c r="F48" i="21"/>
  <c r="E48" i="21" s="1"/>
  <c r="F32" i="21"/>
  <c r="E32" i="21" s="1"/>
  <c r="F21" i="21"/>
  <c r="E21" i="21" s="1"/>
  <c r="F23" i="21"/>
  <c r="E23" i="21" s="1"/>
  <c r="F17" i="21"/>
  <c r="E17" i="21" s="1"/>
  <c r="I8" i="22"/>
  <c r="F88" i="20"/>
  <c r="E88" i="20" s="1"/>
  <c r="F70" i="20"/>
  <c r="E70" i="20" s="1"/>
  <c r="F55" i="20"/>
  <c r="E55" i="20" s="1"/>
  <c r="F52" i="20"/>
  <c r="E52" i="20" s="1"/>
  <c r="F35" i="20"/>
  <c r="E35" i="20" s="1"/>
  <c r="F17" i="20"/>
  <c r="E17" i="20" s="1"/>
  <c r="F27" i="20"/>
  <c r="E27" i="20" s="1"/>
  <c r="F25" i="20"/>
  <c r="E25" i="20" s="1"/>
  <c r="F23" i="20"/>
  <c r="E23" i="20" s="1"/>
  <c r="F21" i="20"/>
  <c r="E21" i="20" s="1"/>
  <c r="F60" i="21"/>
  <c r="E60" i="21" s="1"/>
  <c r="K25" i="21"/>
  <c r="F19" i="21"/>
  <c r="E19" i="21" s="1"/>
  <c r="F37" i="20"/>
  <c r="E37" i="20" s="1"/>
  <c r="F31" i="21"/>
  <c r="E31" i="21" s="1"/>
  <c r="K54" i="21"/>
  <c r="F51" i="21"/>
  <c r="E51" i="21" s="1"/>
  <c r="F84" i="20"/>
  <c r="E84" i="20" s="1"/>
  <c r="F20" i="22"/>
  <c r="E20" i="22" s="1"/>
  <c r="F16" i="22"/>
  <c r="E16" i="22" s="1"/>
  <c r="F13" i="20"/>
  <c r="E13" i="20" s="1"/>
  <c r="F33" i="21"/>
  <c r="E33" i="21" s="1"/>
  <c r="F18" i="21"/>
  <c r="E18" i="21" s="1"/>
  <c r="F21" i="22"/>
  <c r="E21" i="22" s="1"/>
  <c r="F86" i="20"/>
  <c r="E86" i="20" s="1"/>
  <c r="F36" i="21"/>
  <c r="E36" i="21" s="1"/>
  <c r="F66" i="20"/>
  <c r="E66" i="20" s="1"/>
  <c r="F39" i="20"/>
  <c r="E39" i="20" s="1"/>
  <c r="F15" i="20"/>
  <c r="E15" i="20" s="1"/>
  <c r="F59" i="21"/>
  <c r="E59" i="21" s="1"/>
  <c r="K43" i="21"/>
  <c r="F72" i="20"/>
  <c r="E72" i="20" s="1"/>
  <c r="F31" i="22"/>
  <c r="E31" i="22" s="1"/>
  <c r="I8" i="20"/>
  <c r="I9" i="26" s="1"/>
  <c r="F39" i="21"/>
  <c r="E39" i="21" s="1"/>
  <c r="F90" i="20"/>
  <c r="E90" i="20" s="1"/>
  <c r="F92" i="20"/>
  <c r="E92" i="20" s="1"/>
  <c r="F79" i="20"/>
  <c r="E79" i="20" s="1"/>
  <c r="F81" i="20"/>
  <c r="E81" i="20" s="1"/>
  <c r="F83" i="20"/>
  <c r="E83" i="20" s="1"/>
  <c r="F85" i="20"/>
  <c r="E85" i="20" s="1"/>
  <c r="F87" i="20"/>
  <c r="E87" i="20" s="1"/>
  <c r="F89" i="20"/>
  <c r="E89" i="20" s="1"/>
  <c r="F67" i="20"/>
  <c r="E67" i="20" s="1"/>
  <c r="F65" i="20"/>
  <c r="E65" i="20" s="1"/>
  <c r="F71" i="20"/>
  <c r="E71" i="20" s="1"/>
  <c r="L8" i="20"/>
  <c r="L9" i="26" s="1"/>
  <c r="L12" i="26" s="1"/>
  <c r="O8" i="20"/>
  <c r="F38" i="20"/>
  <c r="E38" i="20" s="1"/>
  <c r="F30" i="20"/>
  <c r="E30" i="20" s="1"/>
  <c r="F20" i="20"/>
  <c r="E20" i="20" s="1"/>
  <c r="F16" i="20"/>
  <c r="E16" i="20" s="1"/>
  <c r="F34" i="20"/>
  <c r="E34" i="20" s="1"/>
  <c r="F28" i="20"/>
  <c r="E28" i="20" s="1"/>
  <c r="F26" i="20"/>
  <c r="E26" i="20" s="1"/>
  <c r="F24" i="20"/>
  <c r="E24" i="20" s="1"/>
  <c r="F22" i="20"/>
  <c r="E22" i="20" s="1"/>
  <c r="F34" i="22"/>
  <c r="E34" i="22" s="1"/>
  <c r="G8" i="22"/>
  <c r="G10" i="26" s="1"/>
  <c r="F17" i="22"/>
  <c r="E17" i="22" s="1"/>
  <c r="F62" i="21"/>
  <c r="E62" i="21" s="1"/>
  <c r="F61" i="21"/>
  <c r="E61" i="21" s="1"/>
  <c r="F65" i="21"/>
  <c r="E65" i="21" s="1"/>
  <c r="F50" i="21"/>
  <c r="E50" i="21" s="1"/>
  <c r="O8" i="21"/>
  <c r="O11" i="26" s="1"/>
  <c r="O12" i="26" s="1"/>
  <c r="F52" i="21"/>
  <c r="E52" i="21" s="1"/>
  <c r="L8" i="21"/>
  <c r="H8" i="21"/>
  <c r="H11" i="26" s="1"/>
  <c r="F35" i="21"/>
  <c r="E35" i="21" s="1"/>
  <c r="F41" i="21"/>
  <c r="E41" i="21" s="1"/>
  <c r="F14" i="21"/>
  <c r="E14" i="21" s="1"/>
  <c r="F16" i="21"/>
  <c r="E16" i="21" s="1"/>
  <c r="F20" i="21"/>
  <c r="E20" i="21" s="1"/>
  <c r="F24" i="21"/>
  <c r="E24" i="21" s="1"/>
  <c r="J8" i="21"/>
  <c r="J11" i="26" s="1"/>
  <c r="G8" i="21"/>
  <c r="G11" i="26" s="1"/>
  <c r="F49" i="21"/>
  <c r="E49" i="21" s="1"/>
  <c r="Q8" i="21"/>
  <c r="Q11" i="26" s="1"/>
  <c r="F64" i="20"/>
  <c r="E64" i="20" s="1"/>
  <c r="J8" i="22"/>
  <c r="J10" i="26" s="1"/>
  <c r="F19" i="22"/>
  <c r="E19" i="22" s="1"/>
  <c r="F18" i="22"/>
  <c r="E18" i="22" s="1"/>
  <c r="K22" i="22"/>
  <c r="F13" i="22"/>
  <c r="E13" i="22" s="1"/>
  <c r="F68" i="20"/>
  <c r="E68" i="20" s="1"/>
  <c r="F63" i="20"/>
  <c r="E63" i="20" s="1"/>
  <c r="K73" i="20"/>
  <c r="F56" i="20"/>
  <c r="E56" i="20" s="1"/>
  <c r="S58" i="20"/>
  <c r="I8" i="21"/>
  <c r="I11" i="26" s="1"/>
  <c r="M8" i="21"/>
  <c r="M11" i="26" s="1"/>
  <c r="F69" i="20"/>
  <c r="E69" i="20" s="1"/>
  <c r="K58" i="20"/>
  <c r="F32" i="20"/>
  <c r="E32" i="20" s="1"/>
  <c r="J8" i="20"/>
  <c r="J9" i="26" s="1"/>
  <c r="F29" i="20"/>
  <c r="E29" i="20" s="1"/>
  <c r="F14" i="20"/>
  <c r="E14" i="20" s="1"/>
  <c r="S22" i="22"/>
  <c r="F38" i="21"/>
  <c r="E38" i="21" s="1"/>
  <c r="H8" i="20"/>
  <c r="H9" i="26" s="1"/>
  <c r="H12" i="26" s="1"/>
  <c r="F54" i="20"/>
  <c r="E54" i="20" s="1"/>
  <c r="F53" i="20"/>
  <c r="E53" i="20" s="1"/>
  <c r="G8" i="20"/>
  <c r="G9" i="26" s="1"/>
  <c r="F33" i="20"/>
  <c r="E33" i="20" s="1"/>
  <c r="Q8" i="20"/>
  <c r="Q9" i="26" s="1"/>
  <c r="K40" i="20"/>
  <c r="F82" i="20"/>
  <c r="E82" i="20" s="1"/>
  <c r="F80" i="20"/>
  <c r="E80" i="20" s="1"/>
  <c r="S93" i="20"/>
  <c r="F78" i="20"/>
  <c r="E78" i="20" s="1"/>
  <c r="K93" i="20"/>
  <c r="R8" i="20"/>
  <c r="R9" i="26" s="1"/>
  <c r="S73" i="20"/>
  <c r="P8" i="20"/>
  <c r="P9" i="26" s="1"/>
  <c r="N8" i="20"/>
  <c r="N9" i="26" s="1"/>
  <c r="F31" i="20"/>
  <c r="E31" i="20" s="1"/>
  <c r="M8" i="20"/>
  <c r="M9" i="26" s="1"/>
  <c r="D8" i="20"/>
  <c r="S40" i="20"/>
  <c r="F27" i="22"/>
  <c r="D8" i="22"/>
  <c r="P8" i="21"/>
  <c r="P11" i="26" s="1"/>
  <c r="S66" i="21"/>
  <c r="S54" i="21"/>
  <c r="S43" i="21"/>
  <c r="N8" i="21"/>
  <c r="S25" i="21"/>
  <c r="J12" i="26" l="1"/>
  <c r="K11" i="26"/>
  <c r="G12" i="26"/>
  <c r="S8" i="21"/>
  <c r="N11" i="26"/>
  <c r="I12" i="26"/>
  <c r="K9" i="26"/>
  <c r="S9" i="26"/>
  <c r="C9" i="26"/>
  <c r="F11" i="26"/>
  <c r="K12" i="26"/>
  <c r="C10" i="26"/>
  <c r="C12" i="26" s="1"/>
  <c r="K8" i="22"/>
  <c r="E66" i="21"/>
  <c r="E54" i="21"/>
  <c r="E27" i="22"/>
  <c r="E22" i="22"/>
  <c r="F22" i="22"/>
  <c r="F66" i="21"/>
  <c r="K8" i="21"/>
  <c r="F8" i="21" s="1"/>
  <c r="E43" i="21"/>
  <c r="E25" i="21"/>
  <c r="F25" i="21"/>
  <c r="F54" i="21"/>
  <c r="E58" i="20"/>
  <c r="F73" i="20"/>
  <c r="E73" i="20"/>
  <c r="F58" i="20"/>
  <c r="K8" i="20"/>
  <c r="F43" i="21"/>
  <c r="F93" i="20"/>
  <c r="F40" i="20"/>
  <c r="E40" i="20"/>
  <c r="E93" i="20"/>
  <c r="S8" i="20"/>
  <c r="F8" i="20" s="1"/>
  <c r="S12" i="26" l="1"/>
  <c r="F12" i="26" s="1"/>
  <c r="F9" i="26"/>
  <c r="E8" i="21"/>
  <c r="D11" i="26" s="1"/>
  <c r="E8" i="20"/>
  <c r="D9" i="26" s="1"/>
  <c r="Q35" i="22"/>
  <c r="Q8" i="22" s="1"/>
  <c r="Q10" i="26" s="1"/>
  <c r="Q12" i="26" s="1"/>
  <c r="L35" i="22"/>
  <c r="L8" i="22" s="1"/>
  <c r="N35" i="22"/>
  <c r="O35" i="22"/>
  <c r="M35" i="22"/>
  <c r="M8" i="22" s="1"/>
  <c r="M10" i="26" s="1"/>
  <c r="M12" i="26" s="1"/>
  <c r="P35" i="22"/>
  <c r="R35" i="22"/>
  <c r="R8" i="22" s="1"/>
  <c r="R10" i="26" s="1"/>
  <c r="R12" i="26" s="1"/>
  <c r="F29" i="22"/>
  <c r="F35" i="22" s="1"/>
  <c r="S35" i="22"/>
  <c r="E29" i="22" l="1"/>
  <c r="E35" i="22" s="1"/>
  <c r="S8" i="22"/>
  <c r="F8" i="22" s="1"/>
  <c r="P8" i="22"/>
  <c r="P10" i="26" s="1"/>
  <c r="P12" i="26" s="1"/>
  <c r="O8" i="22"/>
  <c r="N8" i="22"/>
  <c r="N10" i="26" s="1"/>
  <c r="N12" i="26" s="1"/>
  <c r="E8" i="22" l="1"/>
  <c r="D10" i="26" s="1"/>
  <c r="D12" i="26" s="1"/>
</calcChain>
</file>

<file path=xl/comments1.xml><?xml version="1.0" encoding="utf-8"?>
<comments xmlns="http://schemas.openxmlformats.org/spreadsheetml/2006/main">
  <authors>
    <author>作成者</author>
  </authors>
  <commentList>
    <comment ref="B5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</commentList>
</comments>
</file>

<file path=xl/sharedStrings.xml><?xml version="1.0" encoding="utf-8"?>
<sst xmlns="http://schemas.openxmlformats.org/spreadsheetml/2006/main" count="506" uniqueCount="220">
  <si>
    <t>本庁管内</t>
    <rPh sb="0" eb="2">
      <t>ホンチョウ</t>
    </rPh>
    <rPh sb="2" eb="4">
      <t>カンナイ</t>
    </rPh>
    <phoneticPr fontId="1"/>
  </si>
  <si>
    <t>坂本町</t>
    <rPh sb="0" eb="2">
      <t>サカモト</t>
    </rPh>
    <rPh sb="2" eb="3">
      <t>チョウ</t>
    </rPh>
    <phoneticPr fontId="1"/>
  </si>
  <si>
    <t>汐入町</t>
    <rPh sb="0" eb="3">
      <t>シオイリチョウ</t>
    </rPh>
    <phoneticPr fontId="1"/>
  </si>
  <si>
    <t>本町</t>
    <rPh sb="0" eb="2">
      <t>ホンチョウ</t>
    </rPh>
    <phoneticPr fontId="1"/>
  </si>
  <si>
    <t>稲岡町</t>
    <rPh sb="0" eb="2">
      <t>イナオカ</t>
    </rPh>
    <rPh sb="2" eb="3">
      <t>チョウ</t>
    </rPh>
    <phoneticPr fontId="1"/>
  </si>
  <si>
    <t>楠ヶ浦町</t>
    <rPh sb="0" eb="4">
      <t>クスガウラチョウ</t>
    </rPh>
    <phoneticPr fontId="1"/>
  </si>
  <si>
    <t>泊町</t>
    <rPh sb="0" eb="2">
      <t>トマリチョウ</t>
    </rPh>
    <phoneticPr fontId="1"/>
  </si>
  <si>
    <t>猿島</t>
    <rPh sb="0" eb="1">
      <t>サル</t>
    </rPh>
    <rPh sb="1" eb="2">
      <t>シマ</t>
    </rPh>
    <phoneticPr fontId="1"/>
  </si>
  <si>
    <t>新港町</t>
    <rPh sb="0" eb="1">
      <t>シン</t>
    </rPh>
    <rPh sb="1" eb="2">
      <t>コウ</t>
    </rPh>
    <rPh sb="2" eb="3">
      <t>チョウ</t>
    </rPh>
    <phoneticPr fontId="1"/>
  </si>
  <si>
    <t>小川町</t>
    <rPh sb="0" eb="2">
      <t>オガワ</t>
    </rPh>
    <rPh sb="2" eb="3">
      <t>チョウ</t>
    </rPh>
    <phoneticPr fontId="1"/>
  </si>
  <si>
    <t>大滝町</t>
    <rPh sb="0" eb="3">
      <t>オオダキチョウ</t>
    </rPh>
    <phoneticPr fontId="1"/>
  </si>
  <si>
    <t>緑が丘</t>
    <rPh sb="0" eb="1">
      <t>ミドリ</t>
    </rPh>
    <rPh sb="2" eb="3">
      <t>オカ</t>
    </rPh>
    <phoneticPr fontId="1"/>
  </si>
  <si>
    <t>若松町</t>
    <rPh sb="0" eb="2">
      <t>ワカマツ</t>
    </rPh>
    <rPh sb="2" eb="3">
      <t>チョウ</t>
    </rPh>
    <phoneticPr fontId="1"/>
  </si>
  <si>
    <t>日の出町</t>
    <rPh sb="0" eb="1">
      <t>ヒ</t>
    </rPh>
    <rPh sb="2" eb="4">
      <t>デチョウ</t>
    </rPh>
    <phoneticPr fontId="1"/>
  </si>
  <si>
    <t>米が浜通</t>
    <rPh sb="0" eb="1">
      <t>ヨネ</t>
    </rPh>
    <rPh sb="2" eb="4">
      <t>ハマドオリ</t>
    </rPh>
    <phoneticPr fontId="1"/>
  </si>
  <si>
    <t>平成町</t>
    <rPh sb="0" eb="2">
      <t>ヘイセイ</t>
    </rPh>
    <rPh sb="2" eb="3">
      <t>チョウ</t>
    </rPh>
    <phoneticPr fontId="1"/>
  </si>
  <si>
    <t>安浦町</t>
    <rPh sb="0" eb="2">
      <t>ヤスウラ</t>
    </rPh>
    <rPh sb="2" eb="3">
      <t>チョウ</t>
    </rPh>
    <phoneticPr fontId="1"/>
  </si>
  <si>
    <t>三春町</t>
    <rPh sb="0" eb="1">
      <t>ミ</t>
    </rPh>
    <rPh sb="1" eb="2">
      <t>ハル</t>
    </rPh>
    <rPh sb="2" eb="3">
      <t>チョウ</t>
    </rPh>
    <phoneticPr fontId="1"/>
  </si>
  <si>
    <t>富士見町</t>
    <rPh sb="0" eb="4">
      <t>フジミチョウ</t>
    </rPh>
    <phoneticPr fontId="1"/>
  </si>
  <si>
    <t>田戸台</t>
    <rPh sb="0" eb="2">
      <t>タド</t>
    </rPh>
    <rPh sb="2" eb="3">
      <t>ダイ</t>
    </rPh>
    <phoneticPr fontId="1"/>
  </si>
  <si>
    <t>深田台</t>
    <rPh sb="0" eb="3">
      <t>フカダダイ</t>
    </rPh>
    <phoneticPr fontId="1"/>
  </si>
  <si>
    <t>上町</t>
    <rPh sb="0" eb="2">
      <t>ウワマチ</t>
    </rPh>
    <phoneticPr fontId="1"/>
  </si>
  <si>
    <t>不入斗町</t>
    <rPh sb="0" eb="3">
      <t>イリヤマズ</t>
    </rPh>
    <rPh sb="3" eb="4">
      <t>チョウ</t>
    </rPh>
    <phoneticPr fontId="1"/>
  </si>
  <si>
    <t>鶴が丘</t>
    <rPh sb="0" eb="1">
      <t>ツル</t>
    </rPh>
    <rPh sb="2" eb="3">
      <t>オカ</t>
    </rPh>
    <phoneticPr fontId="1"/>
  </si>
  <si>
    <t>平和台</t>
    <rPh sb="0" eb="3">
      <t>ヘイワダイ</t>
    </rPh>
    <phoneticPr fontId="1"/>
  </si>
  <si>
    <t>汐見台</t>
    <rPh sb="0" eb="3">
      <t>シオミダイ</t>
    </rPh>
    <phoneticPr fontId="1"/>
  </si>
  <si>
    <t>望洋台</t>
    <rPh sb="0" eb="2">
      <t>ボウヨウ</t>
    </rPh>
    <rPh sb="2" eb="3">
      <t>ダイ</t>
    </rPh>
    <phoneticPr fontId="1"/>
  </si>
  <si>
    <t>佐野町</t>
    <rPh sb="0" eb="3">
      <t>サノマチ</t>
    </rPh>
    <phoneticPr fontId="1"/>
  </si>
  <si>
    <t>安針台</t>
    <rPh sb="0" eb="3">
      <t>アンジンダイ</t>
    </rPh>
    <phoneticPr fontId="1"/>
  </si>
  <si>
    <t>吉倉町</t>
    <rPh sb="0" eb="3">
      <t>ヨシクラチョウ</t>
    </rPh>
    <phoneticPr fontId="1"/>
  </si>
  <si>
    <t>西逸見町</t>
    <rPh sb="0" eb="4">
      <t>ニシヘミチョウ</t>
    </rPh>
    <phoneticPr fontId="1"/>
  </si>
  <si>
    <t>山中町</t>
    <rPh sb="0" eb="2">
      <t>ヤマナカ</t>
    </rPh>
    <rPh sb="2" eb="3">
      <t>チョウ</t>
    </rPh>
    <phoneticPr fontId="1"/>
  </si>
  <si>
    <t>東逸見町</t>
    <rPh sb="0" eb="1">
      <t>ヒガシ</t>
    </rPh>
    <rPh sb="1" eb="3">
      <t>ヘミ</t>
    </rPh>
    <rPh sb="3" eb="4">
      <t>チョウ</t>
    </rPh>
    <phoneticPr fontId="1"/>
  </si>
  <si>
    <t>逸見が丘</t>
    <rPh sb="0" eb="2">
      <t>ヘミ</t>
    </rPh>
    <rPh sb="3" eb="4">
      <t>オカ</t>
    </rPh>
    <phoneticPr fontId="1"/>
  </si>
  <si>
    <t>衣笠栄町</t>
    <rPh sb="0" eb="2">
      <t>キヌガサ</t>
    </rPh>
    <rPh sb="2" eb="3">
      <t>サカエ</t>
    </rPh>
    <rPh sb="3" eb="4">
      <t>チョウ</t>
    </rPh>
    <phoneticPr fontId="1"/>
  </si>
  <si>
    <t>金谷</t>
    <rPh sb="0" eb="2">
      <t>カナヤ</t>
    </rPh>
    <phoneticPr fontId="1"/>
  </si>
  <si>
    <t>池上</t>
    <rPh sb="0" eb="2">
      <t>イケガミ</t>
    </rPh>
    <phoneticPr fontId="1"/>
  </si>
  <si>
    <t>阿部倉</t>
    <rPh sb="0" eb="2">
      <t>アベ</t>
    </rPh>
    <rPh sb="2" eb="3">
      <t>クラ</t>
    </rPh>
    <phoneticPr fontId="1"/>
  </si>
  <si>
    <t>平作</t>
    <rPh sb="0" eb="2">
      <t>ヒラサク</t>
    </rPh>
    <phoneticPr fontId="1"/>
  </si>
  <si>
    <t>小矢部</t>
    <rPh sb="0" eb="3">
      <t>コヤベ</t>
    </rPh>
    <phoneticPr fontId="1"/>
  </si>
  <si>
    <t>衣笠町</t>
    <rPh sb="0" eb="2">
      <t>キヌガサ</t>
    </rPh>
    <rPh sb="2" eb="3">
      <t>チョウ</t>
    </rPh>
    <phoneticPr fontId="1"/>
  </si>
  <si>
    <t>大矢部</t>
    <rPh sb="0" eb="3">
      <t>オオヤベ</t>
    </rPh>
    <phoneticPr fontId="1"/>
  </si>
  <si>
    <t>森崎</t>
    <rPh sb="0" eb="2">
      <t>モリサキ</t>
    </rPh>
    <phoneticPr fontId="1"/>
  </si>
  <si>
    <t>馬堀海岸</t>
    <rPh sb="0" eb="1">
      <t>マ</t>
    </rPh>
    <rPh sb="1" eb="2">
      <t>ホリ</t>
    </rPh>
    <rPh sb="2" eb="4">
      <t>カイガン</t>
    </rPh>
    <phoneticPr fontId="1"/>
  </si>
  <si>
    <t>走水</t>
    <rPh sb="0" eb="2">
      <t>ハシリミズ</t>
    </rPh>
    <phoneticPr fontId="1"/>
  </si>
  <si>
    <t>桜が丘</t>
    <rPh sb="0" eb="1">
      <t>サクラ</t>
    </rPh>
    <rPh sb="2" eb="3">
      <t>オカ</t>
    </rPh>
    <phoneticPr fontId="1"/>
  </si>
  <si>
    <t>吉井</t>
    <rPh sb="0" eb="2">
      <t>ヨシイ</t>
    </rPh>
    <phoneticPr fontId="1"/>
  </si>
  <si>
    <t>浦賀</t>
    <rPh sb="0" eb="2">
      <t>ウラガ</t>
    </rPh>
    <phoneticPr fontId="1"/>
  </si>
  <si>
    <t>浦上台</t>
    <rPh sb="0" eb="2">
      <t>ウラガミ</t>
    </rPh>
    <rPh sb="2" eb="3">
      <t>ダイ</t>
    </rPh>
    <phoneticPr fontId="1"/>
  </si>
  <si>
    <t>二葉</t>
    <rPh sb="0" eb="2">
      <t>フタバ</t>
    </rPh>
    <phoneticPr fontId="1"/>
  </si>
  <si>
    <t>小原台</t>
    <rPh sb="0" eb="3">
      <t>オバラダイ</t>
    </rPh>
    <phoneticPr fontId="1"/>
  </si>
  <si>
    <t>鴨居</t>
    <rPh sb="0" eb="2">
      <t>カモイ</t>
    </rPh>
    <phoneticPr fontId="1"/>
  </si>
  <si>
    <t>東浦賀</t>
    <rPh sb="0" eb="2">
      <t>ヒガシウラ</t>
    </rPh>
    <rPh sb="2" eb="3">
      <t>ガ</t>
    </rPh>
    <phoneticPr fontId="1"/>
  </si>
  <si>
    <t>浦賀丘</t>
    <rPh sb="0" eb="3">
      <t>ウラガオカ</t>
    </rPh>
    <phoneticPr fontId="1"/>
  </si>
  <si>
    <t>西浦賀</t>
    <rPh sb="0" eb="1">
      <t>ニシ</t>
    </rPh>
    <rPh sb="1" eb="3">
      <t>ウラガ</t>
    </rPh>
    <phoneticPr fontId="1"/>
  </si>
  <si>
    <t>光風台</t>
    <rPh sb="0" eb="3">
      <t>コウフウダイ</t>
    </rPh>
    <phoneticPr fontId="1"/>
  </si>
  <si>
    <t>南浦賀</t>
    <rPh sb="0" eb="3">
      <t>ミナミウラガ</t>
    </rPh>
    <phoneticPr fontId="1"/>
  </si>
  <si>
    <t>長瀬</t>
    <rPh sb="0" eb="2">
      <t>ナガセ</t>
    </rPh>
    <phoneticPr fontId="1"/>
  </si>
  <si>
    <t>久比里</t>
    <rPh sb="0" eb="3">
      <t>クビリ</t>
    </rPh>
    <phoneticPr fontId="1"/>
  </si>
  <si>
    <t>若宮台</t>
    <rPh sb="0" eb="2">
      <t>ワカミヤ</t>
    </rPh>
    <rPh sb="2" eb="3">
      <t>ダイ</t>
    </rPh>
    <phoneticPr fontId="1"/>
  </si>
  <si>
    <t>舟倉</t>
    <rPh sb="0" eb="2">
      <t>フナクラ</t>
    </rPh>
    <phoneticPr fontId="1"/>
  </si>
  <si>
    <t>内川</t>
    <rPh sb="0" eb="2">
      <t>ウチカワ</t>
    </rPh>
    <phoneticPr fontId="1"/>
  </si>
  <si>
    <t>内川新田</t>
    <rPh sb="0" eb="2">
      <t>ウチカワ</t>
    </rPh>
    <rPh sb="2" eb="4">
      <t>シンデン</t>
    </rPh>
    <phoneticPr fontId="1"/>
  </si>
  <si>
    <t>佐原</t>
    <rPh sb="0" eb="2">
      <t>サハラ</t>
    </rPh>
    <phoneticPr fontId="1"/>
  </si>
  <si>
    <t>岩戸</t>
    <rPh sb="0" eb="2">
      <t>イワト</t>
    </rPh>
    <phoneticPr fontId="1"/>
  </si>
  <si>
    <t>久村</t>
    <rPh sb="0" eb="2">
      <t>クムラ</t>
    </rPh>
    <phoneticPr fontId="1"/>
  </si>
  <si>
    <t>久里浜</t>
    <rPh sb="0" eb="3">
      <t>クリハマ</t>
    </rPh>
    <phoneticPr fontId="1"/>
  </si>
  <si>
    <t>神明町</t>
    <rPh sb="0" eb="2">
      <t>シンメイ</t>
    </rPh>
    <rPh sb="2" eb="3">
      <t>チョウ</t>
    </rPh>
    <phoneticPr fontId="1"/>
  </si>
  <si>
    <t>ハイランド</t>
    <phoneticPr fontId="1"/>
  </si>
  <si>
    <t>北下浦行政センター</t>
    <rPh sb="0" eb="1">
      <t>キタ</t>
    </rPh>
    <rPh sb="1" eb="2">
      <t>シタ</t>
    </rPh>
    <rPh sb="2" eb="3">
      <t>ウラ</t>
    </rPh>
    <rPh sb="3" eb="5">
      <t>ギョウセイ</t>
    </rPh>
    <phoneticPr fontId="1"/>
  </si>
  <si>
    <t>野比</t>
    <rPh sb="0" eb="2">
      <t>ノビ</t>
    </rPh>
    <phoneticPr fontId="1"/>
  </si>
  <si>
    <t>粟田</t>
    <rPh sb="0" eb="2">
      <t>アワタ</t>
    </rPh>
    <phoneticPr fontId="1"/>
  </si>
  <si>
    <t>光の丘</t>
    <rPh sb="0" eb="1">
      <t>ヒカリ</t>
    </rPh>
    <rPh sb="2" eb="3">
      <t>オカ</t>
    </rPh>
    <phoneticPr fontId="1"/>
  </si>
  <si>
    <t>長沢</t>
    <rPh sb="0" eb="2">
      <t>ナガサワ</t>
    </rPh>
    <phoneticPr fontId="1"/>
  </si>
  <si>
    <t>グリーンハイツ</t>
    <phoneticPr fontId="1"/>
  </si>
  <si>
    <t>津久井</t>
    <rPh sb="0" eb="3">
      <t>ツクイ</t>
    </rPh>
    <phoneticPr fontId="1"/>
  </si>
  <si>
    <t>御幸浜</t>
    <rPh sb="0" eb="3">
      <t>ミユキハマ</t>
    </rPh>
    <phoneticPr fontId="1"/>
  </si>
  <si>
    <t>須軽谷</t>
    <rPh sb="0" eb="3">
      <t>スガルヤ</t>
    </rPh>
    <phoneticPr fontId="1"/>
  </si>
  <si>
    <t>武</t>
    <rPh sb="0" eb="1">
      <t>タケ</t>
    </rPh>
    <phoneticPr fontId="1"/>
  </si>
  <si>
    <t>山科台</t>
    <rPh sb="0" eb="3">
      <t>ヤマシナダイ</t>
    </rPh>
    <phoneticPr fontId="1"/>
  </si>
  <si>
    <t>太田和</t>
    <rPh sb="0" eb="3">
      <t>オオタワ</t>
    </rPh>
    <phoneticPr fontId="1"/>
  </si>
  <si>
    <t>荻野</t>
    <rPh sb="0" eb="2">
      <t>オギノ</t>
    </rPh>
    <phoneticPr fontId="1"/>
  </si>
  <si>
    <t>長坂</t>
    <rPh sb="0" eb="2">
      <t>ナガサカ</t>
    </rPh>
    <phoneticPr fontId="1"/>
  </si>
  <si>
    <t>佐島</t>
    <rPh sb="0" eb="2">
      <t>サジマ</t>
    </rPh>
    <phoneticPr fontId="1"/>
  </si>
  <si>
    <t>芦名</t>
    <rPh sb="0" eb="2">
      <t>アシナ</t>
    </rPh>
    <phoneticPr fontId="1"/>
  </si>
  <si>
    <t>秋谷</t>
    <rPh sb="0" eb="2">
      <t>アキヤ</t>
    </rPh>
    <phoneticPr fontId="1"/>
  </si>
  <si>
    <t>子安</t>
    <rPh sb="0" eb="2">
      <t>コヤス</t>
    </rPh>
    <phoneticPr fontId="1"/>
  </si>
  <si>
    <t>湘南国際村</t>
    <rPh sb="0" eb="2">
      <t>ショウナン</t>
    </rPh>
    <rPh sb="2" eb="4">
      <t>コクサイ</t>
    </rPh>
    <rPh sb="4" eb="5">
      <t>ムラ</t>
    </rPh>
    <phoneticPr fontId="1"/>
  </si>
  <si>
    <t>佐島の丘</t>
    <rPh sb="0" eb="2">
      <t>サジマ</t>
    </rPh>
    <rPh sb="3" eb="4">
      <t>オカ</t>
    </rPh>
    <phoneticPr fontId="1"/>
  </si>
  <si>
    <t>その他</t>
    <rPh sb="2" eb="3">
      <t>タ</t>
    </rPh>
    <phoneticPr fontId="1"/>
  </si>
  <si>
    <t>空き巣</t>
    <rPh sb="0" eb="1">
      <t>ア</t>
    </rPh>
    <rPh sb="2" eb="3">
      <t>ス</t>
    </rPh>
    <phoneticPr fontId="1"/>
  </si>
  <si>
    <t>忍込み</t>
    <rPh sb="0" eb="1">
      <t>シノ</t>
    </rPh>
    <rPh sb="1" eb="2">
      <t>コ</t>
    </rPh>
    <phoneticPr fontId="1"/>
  </si>
  <si>
    <t>車上ねらい</t>
    <rPh sb="0" eb="2">
      <t>シャジョウ</t>
    </rPh>
    <phoneticPr fontId="1"/>
  </si>
  <si>
    <t>部品ねらい</t>
    <rPh sb="0" eb="2">
      <t>ブヒン</t>
    </rPh>
    <phoneticPr fontId="1"/>
  </si>
  <si>
    <t>ひったくり</t>
    <phoneticPr fontId="1"/>
  </si>
  <si>
    <t>合計</t>
    <rPh sb="0" eb="2">
      <t>ゴウケイ</t>
    </rPh>
    <phoneticPr fontId="1"/>
  </si>
  <si>
    <t>窃盗犯</t>
    <rPh sb="0" eb="3">
      <t>セットウハン</t>
    </rPh>
    <phoneticPr fontId="1"/>
  </si>
  <si>
    <t>小計</t>
    <rPh sb="0" eb="2">
      <t>ショウケイ</t>
    </rPh>
    <phoneticPr fontId="1"/>
  </si>
  <si>
    <t>侵入盗</t>
    <rPh sb="0" eb="2">
      <t>シンニュウ</t>
    </rPh>
    <rPh sb="2" eb="3">
      <t>トウ</t>
    </rPh>
    <phoneticPr fontId="1"/>
  </si>
  <si>
    <t>自転車</t>
    <rPh sb="0" eb="3">
      <t>ジテンシャ</t>
    </rPh>
    <phoneticPr fontId="1"/>
  </si>
  <si>
    <t>オートバイ</t>
    <phoneticPr fontId="1"/>
  </si>
  <si>
    <t>自動車</t>
    <rPh sb="0" eb="3">
      <t>ジドウシャ</t>
    </rPh>
    <phoneticPr fontId="1"/>
  </si>
  <si>
    <t>非侵入窃盗</t>
    <rPh sb="0" eb="1">
      <t>ヒ</t>
    </rPh>
    <rPh sb="1" eb="3">
      <t>シンニュウ</t>
    </rPh>
    <rPh sb="3" eb="5">
      <t>セットウ</t>
    </rPh>
    <phoneticPr fontId="1"/>
  </si>
  <si>
    <t xml:space="preserve"> </t>
    <phoneticPr fontId="1"/>
  </si>
  <si>
    <t>公郷町</t>
    <rPh sb="0" eb="1">
      <t>ク</t>
    </rPh>
    <rPh sb="1" eb="2">
      <t>ゴウ</t>
    </rPh>
    <rPh sb="2" eb="3">
      <t>マチ</t>
    </rPh>
    <phoneticPr fontId="1"/>
  </si>
  <si>
    <t>長井</t>
    <rPh sb="0" eb="2">
      <t>ナガイ</t>
    </rPh>
    <phoneticPr fontId="1"/>
  </si>
  <si>
    <t>林</t>
    <rPh sb="0" eb="1">
      <t>ハヤシ</t>
    </rPh>
    <phoneticPr fontId="1"/>
  </si>
  <si>
    <t>大津行政センター</t>
    <rPh sb="0" eb="2">
      <t>オオツ</t>
    </rPh>
    <rPh sb="2" eb="4">
      <t>ギョウセイ</t>
    </rPh>
    <phoneticPr fontId="1"/>
  </si>
  <si>
    <t>根岸町</t>
    <rPh sb="0" eb="3">
      <t>ネギシチョウ</t>
    </rPh>
    <phoneticPr fontId="1"/>
  </si>
  <si>
    <t>大津町</t>
    <rPh sb="0" eb="2">
      <t>オオツ</t>
    </rPh>
    <rPh sb="2" eb="3">
      <t>マチ</t>
    </rPh>
    <phoneticPr fontId="1"/>
  </si>
  <si>
    <t>池田町</t>
    <rPh sb="0" eb="2">
      <t>イケダ</t>
    </rPh>
    <rPh sb="2" eb="3">
      <t>チョウ</t>
    </rPh>
    <phoneticPr fontId="1"/>
  </si>
  <si>
    <t>馬堀町</t>
    <rPh sb="0" eb="1">
      <t>マ</t>
    </rPh>
    <rPh sb="1" eb="2">
      <t>ホリ</t>
    </rPh>
    <rPh sb="2" eb="3">
      <t>チョウ</t>
    </rPh>
    <phoneticPr fontId="1"/>
  </si>
  <si>
    <t>久里浜台</t>
    <rPh sb="0" eb="4">
      <t>クリハマダイ</t>
    </rPh>
    <phoneticPr fontId="1"/>
  </si>
  <si>
    <t>追浜本町</t>
    <rPh sb="0" eb="4">
      <t>オッパマホンチョウ</t>
    </rPh>
    <phoneticPr fontId="1"/>
  </si>
  <si>
    <t>夏島町</t>
    <rPh sb="0" eb="3">
      <t>ナツシマチョウ</t>
    </rPh>
    <phoneticPr fontId="1"/>
  </si>
  <si>
    <t>追浜町</t>
    <rPh sb="0" eb="2">
      <t>オッパマ</t>
    </rPh>
    <rPh sb="2" eb="3">
      <t>チョウ</t>
    </rPh>
    <phoneticPr fontId="1"/>
  </si>
  <si>
    <t>追浜東町</t>
    <rPh sb="0" eb="2">
      <t>オッパマ</t>
    </rPh>
    <rPh sb="2" eb="3">
      <t>ヒガシ</t>
    </rPh>
    <rPh sb="3" eb="4">
      <t>マチ</t>
    </rPh>
    <phoneticPr fontId="1"/>
  </si>
  <si>
    <t>追浜南町</t>
    <rPh sb="0" eb="4">
      <t>オッパマミナミチョウ</t>
    </rPh>
    <phoneticPr fontId="1"/>
  </si>
  <si>
    <t>鷹取</t>
    <rPh sb="0" eb="2">
      <t>タカトリ</t>
    </rPh>
    <phoneticPr fontId="1"/>
  </si>
  <si>
    <t>湘南鷹取</t>
    <rPh sb="0" eb="4">
      <t>ショウナンタカトリ</t>
    </rPh>
    <phoneticPr fontId="1"/>
  </si>
  <si>
    <t>浜見台</t>
    <rPh sb="0" eb="3">
      <t>ハマミダイ</t>
    </rPh>
    <phoneticPr fontId="1"/>
  </si>
  <si>
    <t>浦郷町</t>
    <rPh sb="0" eb="3">
      <t>ウラゴウチョウ</t>
    </rPh>
    <phoneticPr fontId="1"/>
  </si>
  <si>
    <t>船越町</t>
    <rPh sb="0" eb="2">
      <t>フナコシ</t>
    </rPh>
    <rPh sb="2" eb="3">
      <t>チョウ</t>
    </rPh>
    <phoneticPr fontId="1"/>
  </si>
  <si>
    <t>港が丘</t>
    <rPh sb="0" eb="1">
      <t>ミナト</t>
    </rPh>
    <rPh sb="2" eb="3">
      <t>オカ</t>
    </rPh>
    <phoneticPr fontId="1"/>
  </si>
  <si>
    <t>田浦港町</t>
    <rPh sb="0" eb="2">
      <t>タウラ</t>
    </rPh>
    <rPh sb="2" eb="4">
      <t>ミナトチョウ</t>
    </rPh>
    <phoneticPr fontId="1"/>
  </si>
  <si>
    <t>田浦町</t>
    <rPh sb="0" eb="3">
      <t>タウラチョウ</t>
    </rPh>
    <phoneticPr fontId="1"/>
  </si>
  <si>
    <t>長浦町</t>
    <rPh sb="0" eb="3">
      <t>ナガウラチョウ</t>
    </rPh>
    <phoneticPr fontId="1"/>
  </si>
  <si>
    <t>田浦大作町</t>
    <rPh sb="0" eb="2">
      <t>タウラ</t>
    </rPh>
    <rPh sb="2" eb="4">
      <t>オオサク</t>
    </rPh>
    <rPh sb="4" eb="5">
      <t>チョウ</t>
    </rPh>
    <phoneticPr fontId="1"/>
  </si>
  <si>
    <t>田浦泉町</t>
    <rPh sb="0" eb="2">
      <t>タウラ</t>
    </rPh>
    <rPh sb="2" eb="3">
      <t>イズミ</t>
    </rPh>
    <rPh sb="3" eb="4">
      <t>チョウ</t>
    </rPh>
    <phoneticPr fontId="1"/>
  </si>
  <si>
    <t>箱崎町</t>
    <rPh sb="0" eb="3">
      <t>ハコザキチョウ</t>
    </rPh>
    <phoneticPr fontId="1"/>
  </si>
  <si>
    <t>田浦警察署管内</t>
    <rPh sb="0" eb="2">
      <t>タウラ</t>
    </rPh>
    <rPh sb="2" eb="5">
      <t>ケイサツショ</t>
    </rPh>
    <rPh sb="5" eb="7">
      <t>カンナイ</t>
    </rPh>
    <phoneticPr fontId="1"/>
  </si>
  <si>
    <t>浦賀警察署管内</t>
    <rPh sb="0" eb="2">
      <t>ウラガ</t>
    </rPh>
    <rPh sb="2" eb="5">
      <t>ケイサツショ</t>
    </rPh>
    <rPh sb="5" eb="7">
      <t>カンナイ</t>
    </rPh>
    <phoneticPr fontId="1"/>
  </si>
  <si>
    <t>横須賀警察署管内</t>
    <rPh sb="0" eb="3">
      <t>ヨコスカ</t>
    </rPh>
    <rPh sb="3" eb="6">
      <t>ケイサツショ</t>
    </rPh>
    <rPh sb="6" eb="8">
      <t>カンナイ</t>
    </rPh>
    <phoneticPr fontId="1"/>
  </si>
  <si>
    <t>窃盗犯以外</t>
    <rPh sb="0" eb="3">
      <t>セットウハン</t>
    </rPh>
    <rPh sb="3" eb="5">
      <t>イガイ</t>
    </rPh>
    <phoneticPr fontId="1"/>
  </si>
  <si>
    <t>刑法犯認知件数</t>
    <rPh sb="0" eb="2">
      <t>ケイホウ</t>
    </rPh>
    <rPh sb="2" eb="3">
      <t>ハン</t>
    </rPh>
    <rPh sb="3" eb="5">
      <t>ニンチ</t>
    </rPh>
    <rPh sb="5" eb="7">
      <t>ケンスウ</t>
    </rPh>
    <phoneticPr fontId="1"/>
  </si>
  <si>
    <t>出店荒等</t>
    <rPh sb="0" eb="1">
      <t>デ</t>
    </rPh>
    <rPh sb="1" eb="2">
      <t>ミセ</t>
    </rPh>
    <rPh sb="2" eb="3">
      <t>アラ</t>
    </rPh>
    <rPh sb="3" eb="4">
      <t>ナド</t>
    </rPh>
    <phoneticPr fontId="1"/>
  </si>
  <si>
    <t>田浦警察署管内合計</t>
    <rPh sb="0" eb="2">
      <t>タウラ</t>
    </rPh>
    <rPh sb="2" eb="5">
      <t>ケイサツショ</t>
    </rPh>
    <rPh sb="5" eb="7">
      <t>カンナイ</t>
    </rPh>
    <rPh sb="7" eb="9">
      <t>ゴウケイ</t>
    </rPh>
    <phoneticPr fontId="1"/>
  </si>
  <si>
    <t>田浦行政センター管内</t>
    <rPh sb="0" eb="2">
      <t>タウラ</t>
    </rPh>
    <rPh sb="2" eb="4">
      <t>ギョウセイ</t>
    </rPh>
    <rPh sb="8" eb="10">
      <t>カンナイ</t>
    </rPh>
    <phoneticPr fontId="1"/>
  </si>
  <si>
    <t>追浜行政センター管内</t>
    <rPh sb="0" eb="2">
      <t>オッパマ</t>
    </rPh>
    <rPh sb="2" eb="4">
      <t>ギョウセイ</t>
    </rPh>
    <rPh sb="8" eb="10">
      <t>カンナイ</t>
    </rPh>
    <phoneticPr fontId="1"/>
  </si>
  <si>
    <t>逸見行政センター管内</t>
    <rPh sb="0" eb="2">
      <t>ヘミ</t>
    </rPh>
    <rPh sb="2" eb="4">
      <t>ギョウセイ</t>
    </rPh>
    <rPh sb="8" eb="10">
      <t>カンナイ</t>
    </rPh>
    <phoneticPr fontId="1"/>
  </si>
  <si>
    <t>衣笠行政センター管内</t>
    <rPh sb="0" eb="2">
      <t>キヌガサ</t>
    </rPh>
    <rPh sb="2" eb="4">
      <t>ギョウセイ</t>
    </rPh>
    <rPh sb="8" eb="10">
      <t>カンナイ</t>
    </rPh>
    <phoneticPr fontId="1"/>
  </si>
  <si>
    <t>西行政センター管内</t>
    <rPh sb="0" eb="1">
      <t>ニシ</t>
    </rPh>
    <rPh sb="1" eb="3">
      <t>ギョウセイ</t>
    </rPh>
    <rPh sb="7" eb="9">
      <t>カンナイ</t>
    </rPh>
    <phoneticPr fontId="1"/>
  </si>
  <si>
    <t>横須賀警察署管内合計</t>
    <rPh sb="0" eb="3">
      <t>ヨコスカ</t>
    </rPh>
    <rPh sb="3" eb="6">
      <t>ケイサツショ</t>
    </rPh>
    <rPh sb="6" eb="8">
      <t>カンナイ</t>
    </rPh>
    <rPh sb="8" eb="10">
      <t>ゴウケイ</t>
    </rPh>
    <phoneticPr fontId="1"/>
  </si>
  <si>
    <t>　 　　　　　罪種
　町名</t>
    <rPh sb="7" eb="8">
      <t>ザイ</t>
    </rPh>
    <rPh sb="8" eb="9">
      <t>シュ</t>
    </rPh>
    <rPh sb="11" eb="13">
      <t>チョウメイ</t>
    </rPh>
    <phoneticPr fontId="1"/>
  </si>
  <si>
    <t>浦賀行政センター管内</t>
    <rPh sb="0" eb="2">
      <t>ウラガ</t>
    </rPh>
    <rPh sb="2" eb="4">
      <t>ギョウセイ</t>
    </rPh>
    <rPh sb="8" eb="10">
      <t>カンナイ</t>
    </rPh>
    <phoneticPr fontId="1"/>
  </si>
  <si>
    <t>久里浜行政センター管内</t>
    <rPh sb="0" eb="3">
      <t>クリハマ</t>
    </rPh>
    <rPh sb="3" eb="5">
      <t>ギョウセイ</t>
    </rPh>
    <rPh sb="9" eb="11">
      <t>カンナイ</t>
    </rPh>
    <phoneticPr fontId="1"/>
  </si>
  <si>
    <t>市内合計</t>
    <rPh sb="0" eb="2">
      <t>シナイ</t>
    </rPh>
    <rPh sb="2" eb="4">
      <t>ゴウケイ</t>
    </rPh>
    <phoneticPr fontId="1"/>
  </si>
  <si>
    <t>市内合計</t>
    <rPh sb="0" eb="2">
      <t>シナイ</t>
    </rPh>
    <rPh sb="1" eb="2">
      <t>ナイ</t>
    </rPh>
    <rPh sb="2" eb="4">
      <t>ゴウケイ</t>
    </rPh>
    <phoneticPr fontId="1"/>
  </si>
  <si>
    <t>浦賀警察署管内合計</t>
    <rPh sb="0" eb="2">
      <t>ウラガ</t>
    </rPh>
    <rPh sb="2" eb="5">
      <t>ケイサツショ</t>
    </rPh>
    <rPh sb="5" eb="7">
      <t>カンナイ</t>
    </rPh>
    <rPh sb="7" eb="9">
      <t>ゴウケイ</t>
    </rPh>
    <phoneticPr fontId="1"/>
  </si>
  <si>
    <t>窃盗犯総数</t>
    <rPh sb="0" eb="3">
      <t>セットウハン</t>
    </rPh>
    <rPh sb="3" eb="5">
      <t>ソウスウ</t>
    </rPh>
    <phoneticPr fontId="1"/>
  </si>
  <si>
    <t>侵入盗犯</t>
    <rPh sb="0" eb="2">
      <t>シンニュウ</t>
    </rPh>
    <rPh sb="2" eb="3">
      <t>トウ</t>
    </rPh>
    <rPh sb="3" eb="4">
      <t>ハン</t>
    </rPh>
    <phoneticPr fontId="1"/>
  </si>
  <si>
    <t>乗り物盗</t>
    <rPh sb="0" eb="1">
      <t>ノ</t>
    </rPh>
    <rPh sb="2" eb="3">
      <t>モノ</t>
    </rPh>
    <rPh sb="3" eb="4">
      <t>トウ</t>
    </rPh>
    <phoneticPr fontId="1"/>
  </si>
  <si>
    <t>強盗</t>
    <rPh sb="0" eb="2">
      <t>ゴウトウ</t>
    </rPh>
    <phoneticPr fontId="1"/>
  </si>
  <si>
    <t>放火</t>
    <rPh sb="0" eb="2">
      <t>ホウカ</t>
    </rPh>
    <phoneticPr fontId="1"/>
  </si>
  <si>
    <t>暴行</t>
    <rPh sb="0" eb="2">
      <t>ボウコウ</t>
    </rPh>
    <phoneticPr fontId="1"/>
  </si>
  <si>
    <t>傷害</t>
    <rPh sb="0" eb="2">
      <t>ショウガイ</t>
    </rPh>
    <phoneticPr fontId="1"/>
  </si>
  <si>
    <t>恐喝</t>
    <rPh sb="0" eb="2">
      <t>キョウカツ</t>
    </rPh>
    <phoneticPr fontId="1"/>
  </si>
  <si>
    <t>詐欺</t>
    <rPh sb="0" eb="2">
      <t>サギ</t>
    </rPh>
    <phoneticPr fontId="1"/>
  </si>
  <si>
    <t>器物損壊</t>
    <rPh sb="0" eb="2">
      <t>キブツ</t>
    </rPh>
    <rPh sb="2" eb="4">
      <t>ソンカイ</t>
    </rPh>
    <phoneticPr fontId="1"/>
  </si>
  <si>
    <t>住居侵入</t>
    <rPh sb="0" eb="2">
      <t>ジュウキョ</t>
    </rPh>
    <rPh sb="2" eb="4">
      <t>シンニュウ</t>
    </rPh>
    <phoneticPr fontId="1"/>
  </si>
  <si>
    <t>居空き</t>
    <rPh sb="0" eb="1">
      <t>イ</t>
    </rPh>
    <rPh sb="1" eb="2">
      <t>ア</t>
    </rPh>
    <phoneticPr fontId="1"/>
  </si>
  <si>
    <t>事務所荒し</t>
    <rPh sb="0" eb="2">
      <t>ジム</t>
    </rPh>
    <rPh sb="2" eb="3">
      <t>ショ</t>
    </rPh>
    <rPh sb="3" eb="4">
      <t>ア</t>
    </rPh>
    <phoneticPr fontId="1"/>
  </si>
  <si>
    <t>出店荒し</t>
    <rPh sb="0" eb="2">
      <t>デミセ</t>
    </rPh>
    <rPh sb="2" eb="3">
      <t>アラ</t>
    </rPh>
    <phoneticPr fontId="1"/>
  </si>
  <si>
    <t>自動車盗</t>
    <rPh sb="0" eb="3">
      <t>ジドウシャ</t>
    </rPh>
    <rPh sb="3" eb="4">
      <t>トウ</t>
    </rPh>
    <phoneticPr fontId="1"/>
  </si>
  <si>
    <t>オートバイ盗</t>
    <rPh sb="5" eb="6">
      <t>トウ</t>
    </rPh>
    <phoneticPr fontId="1"/>
  </si>
  <si>
    <t>自転車盗</t>
    <rPh sb="0" eb="3">
      <t>ジテンシャ</t>
    </rPh>
    <rPh sb="3" eb="4">
      <t>トウ</t>
    </rPh>
    <phoneticPr fontId="1"/>
  </si>
  <si>
    <t>万引き</t>
    <rPh sb="0" eb="2">
      <t>マンビ</t>
    </rPh>
    <phoneticPr fontId="1"/>
  </si>
  <si>
    <t>すり</t>
    <phoneticPr fontId="1"/>
  </si>
  <si>
    <t>強　　制
わいせつ</t>
    <rPh sb="0" eb="1">
      <t>ツヨ</t>
    </rPh>
    <rPh sb="3" eb="4">
      <t>セイ</t>
    </rPh>
    <phoneticPr fontId="1"/>
  </si>
  <si>
    <t>自販機
ねらい</t>
    <rPh sb="0" eb="3">
      <t>ジハンキ</t>
    </rPh>
    <phoneticPr fontId="1"/>
  </si>
  <si>
    <t>刑法犯認知件数総計</t>
    <rPh sb="0" eb="3">
      <t>ケイホウハン</t>
    </rPh>
    <rPh sb="3" eb="5">
      <t>ニンチ</t>
    </rPh>
    <rPh sb="5" eb="7">
      <t>ケンスウ</t>
    </rPh>
    <rPh sb="7" eb="9">
      <t>ソウケイ</t>
    </rPh>
    <phoneticPr fontId="1"/>
  </si>
  <si>
    <t>その他の
刑法犯</t>
    <rPh sb="2" eb="3">
      <t>タ</t>
    </rPh>
    <rPh sb="5" eb="8">
      <t>ケイホウハン</t>
    </rPh>
    <phoneticPr fontId="1"/>
  </si>
  <si>
    <t>凶 悪 犯</t>
    <rPh sb="0" eb="1">
      <t>キョウ</t>
    </rPh>
    <rPh sb="2" eb="3">
      <t>ワル</t>
    </rPh>
    <rPh sb="4" eb="5">
      <t>ハン</t>
    </rPh>
    <phoneticPr fontId="1"/>
  </si>
  <si>
    <t>粗 暴 犯</t>
    <rPh sb="0" eb="1">
      <t>アラ</t>
    </rPh>
    <rPh sb="2" eb="3">
      <t>ボウ</t>
    </rPh>
    <rPh sb="4" eb="5">
      <t>ハン</t>
    </rPh>
    <phoneticPr fontId="1"/>
  </si>
  <si>
    <t>知 能 犯</t>
    <rPh sb="0" eb="1">
      <t>サトシ</t>
    </rPh>
    <rPh sb="2" eb="3">
      <t>ノウ</t>
    </rPh>
    <rPh sb="4" eb="5">
      <t>ハン</t>
    </rPh>
    <phoneticPr fontId="1"/>
  </si>
  <si>
    <t>風 俗 犯</t>
    <rPh sb="0" eb="1">
      <t>カゼ</t>
    </rPh>
    <rPh sb="2" eb="3">
      <t>ゾク</t>
    </rPh>
    <rPh sb="4" eb="5">
      <t>ハン</t>
    </rPh>
    <phoneticPr fontId="1"/>
  </si>
  <si>
    <t>罪　種　別　件　数</t>
    <rPh sb="0" eb="1">
      <t>ザイ</t>
    </rPh>
    <rPh sb="2" eb="3">
      <t>シュ</t>
    </rPh>
    <rPh sb="4" eb="5">
      <t>ベツ</t>
    </rPh>
    <rPh sb="6" eb="7">
      <t>ケン</t>
    </rPh>
    <rPh sb="8" eb="9">
      <t>スウ</t>
    </rPh>
    <phoneticPr fontId="1"/>
  </si>
  <si>
    <t>窃　盗　犯</t>
    <rPh sb="0" eb="1">
      <t>セツ</t>
    </rPh>
    <rPh sb="2" eb="3">
      <t>トウ</t>
    </rPh>
    <rPh sb="4" eb="5">
      <t>ハン</t>
    </rPh>
    <phoneticPr fontId="1"/>
  </si>
  <si>
    <t>暫定値</t>
    <rPh sb="0" eb="3">
      <t>ザンテイチ</t>
    </rPh>
    <phoneticPr fontId="1"/>
  </si>
  <si>
    <t>県警ホームページ引用</t>
    <rPh sb="0" eb="2">
      <t>ケンケイ</t>
    </rPh>
    <rPh sb="8" eb="10">
      <t>インヨウ</t>
    </rPh>
    <phoneticPr fontId="1"/>
  </si>
  <si>
    <t>振り込め詐欺</t>
    <rPh sb="0" eb="1">
      <t>フ</t>
    </rPh>
    <rPh sb="2" eb="3">
      <t>コ</t>
    </rPh>
    <rPh sb="4" eb="6">
      <t>サギ</t>
    </rPh>
    <phoneticPr fontId="1"/>
  </si>
  <si>
    <t>　</t>
    <phoneticPr fontId="1"/>
  </si>
  <si>
    <t>侵　　　　入　　　　盗</t>
    <rPh sb="0" eb="1">
      <t>シン</t>
    </rPh>
    <rPh sb="5" eb="6">
      <t>ハイ</t>
    </rPh>
    <rPh sb="10" eb="11">
      <t>トウ</t>
    </rPh>
    <phoneticPr fontId="1"/>
  </si>
  <si>
    <t>横須賀警察署</t>
    <rPh sb="0" eb="3">
      <t>ヨコスカ</t>
    </rPh>
    <rPh sb="3" eb="6">
      <t>ケイサツショ</t>
    </rPh>
    <phoneticPr fontId="1"/>
  </si>
  <si>
    <t>浦賀警察署</t>
    <rPh sb="0" eb="2">
      <t>ウラガ</t>
    </rPh>
    <rPh sb="2" eb="5">
      <t>ケイサツショ</t>
    </rPh>
    <phoneticPr fontId="1"/>
  </si>
  <si>
    <t>田浦警察署</t>
    <rPh sb="0" eb="2">
      <t>タウラ</t>
    </rPh>
    <rPh sb="2" eb="5">
      <t>ケイサツショ</t>
    </rPh>
    <phoneticPr fontId="1"/>
  </si>
  <si>
    <t>振り込め詐欺は、窃盗犯以外に含まれています。</t>
    <rPh sb="0" eb="1">
      <t>フ</t>
    </rPh>
    <rPh sb="2" eb="3">
      <t>コ</t>
    </rPh>
    <rPh sb="4" eb="6">
      <t>サギ</t>
    </rPh>
    <rPh sb="8" eb="11">
      <t>セットウハン</t>
    </rPh>
    <rPh sb="11" eb="13">
      <t>イガイ</t>
    </rPh>
    <rPh sb="14" eb="15">
      <t>フク</t>
    </rPh>
    <phoneticPr fontId="1"/>
  </si>
  <si>
    <t>1月～2月</t>
    <rPh sb="1" eb="2">
      <t>ガツ</t>
    </rPh>
    <rPh sb="4" eb="5">
      <t>ガツ</t>
    </rPh>
    <phoneticPr fontId="1"/>
  </si>
  <si>
    <t>1月～3月</t>
    <rPh sb="1" eb="2">
      <t>ガツ</t>
    </rPh>
    <rPh sb="4" eb="5">
      <t>ガツ</t>
    </rPh>
    <phoneticPr fontId="1"/>
  </si>
  <si>
    <t>1月～4月</t>
    <rPh sb="1" eb="2">
      <t>ガツ</t>
    </rPh>
    <rPh sb="4" eb="5">
      <t>ガツ</t>
    </rPh>
    <phoneticPr fontId="1"/>
  </si>
  <si>
    <t>1月～5月</t>
    <rPh sb="1" eb="2">
      <t>ガツ</t>
    </rPh>
    <rPh sb="4" eb="5">
      <t>ガツ</t>
    </rPh>
    <phoneticPr fontId="1"/>
  </si>
  <si>
    <t>1月～6月</t>
    <rPh sb="1" eb="2">
      <t>ガツ</t>
    </rPh>
    <rPh sb="4" eb="5">
      <t>ガツ</t>
    </rPh>
    <phoneticPr fontId="1"/>
  </si>
  <si>
    <t>1月～7月</t>
    <rPh sb="1" eb="2">
      <t>ガツ</t>
    </rPh>
    <rPh sb="4" eb="5">
      <t>ガツ</t>
    </rPh>
    <phoneticPr fontId="1"/>
  </si>
  <si>
    <t>1月～8月</t>
    <rPh sb="1" eb="2">
      <t>ガツ</t>
    </rPh>
    <rPh sb="4" eb="5">
      <t>ガツ</t>
    </rPh>
    <phoneticPr fontId="1"/>
  </si>
  <si>
    <t>1月～9月</t>
    <rPh sb="1" eb="2">
      <t>ガツ</t>
    </rPh>
    <rPh sb="4" eb="5">
      <t>ガツ</t>
    </rPh>
    <phoneticPr fontId="1"/>
  </si>
  <si>
    <t>1月～10月</t>
    <rPh sb="1" eb="2">
      <t>ガツ</t>
    </rPh>
    <rPh sb="5" eb="6">
      <t>ガツ</t>
    </rPh>
    <phoneticPr fontId="1"/>
  </si>
  <si>
    <t>1月～11月</t>
    <rPh sb="1" eb="2">
      <t>ガツ</t>
    </rPh>
    <rPh sb="5" eb="6">
      <t>ガツ</t>
    </rPh>
    <phoneticPr fontId="1"/>
  </si>
  <si>
    <t>1月～12月</t>
    <rPh sb="1" eb="2">
      <t>ガツ</t>
    </rPh>
    <rPh sb="5" eb="6">
      <t>ガツ</t>
    </rPh>
    <phoneticPr fontId="1"/>
  </si>
  <si>
    <t>暫定値のため数値の変更がある場合があります。</t>
    <rPh sb="0" eb="3">
      <t>ザンテイチ</t>
    </rPh>
    <rPh sb="6" eb="8">
      <t>スウチ</t>
    </rPh>
    <rPh sb="9" eb="11">
      <t>ヘンコウ</t>
    </rPh>
    <rPh sb="14" eb="16">
      <t>バアイ</t>
    </rPh>
    <phoneticPr fontId="1"/>
  </si>
  <si>
    <t>平成28年1月</t>
    <rPh sb="0" eb="2">
      <t>ヘイセイ</t>
    </rPh>
    <rPh sb="4" eb="5">
      <t>ネン</t>
    </rPh>
    <rPh sb="6" eb="7">
      <t>ガツ</t>
    </rPh>
    <phoneticPr fontId="1"/>
  </si>
  <si>
    <t xml:space="preserve"> </t>
    <phoneticPr fontId="1"/>
  </si>
  <si>
    <t xml:space="preserve">                                 </t>
    <phoneticPr fontId="1"/>
  </si>
  <si>
    <t xml:space="preserve"> </t>
    <phoneticPr fontId="1"/>
  </si>
  <si>
    <t xml:space="preserve"> </t>
    <phoneticPr fontId="1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</si>
  <si>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1"/>
  </si>
  <si>
    <t xml:space="preserve"> </t>
    <phoneticPr fontId="1"/>
  </si>
  <si>
    <t xml:space="preserve"> </t>
    <phoneticPr fontId="1"/>
  </si>
  <si>
    <t xml:space="preserve"> </t>
    <phoneticPr fontId="1"/>
  </si>
  <si>
    <t>189</t>
    <phoneticPr fontId="1"/>
  </si>
  <si>
    <t xml:space="preserve"> </t>
    <phoneticPr fontId="1"/>
  </si>
  <si>
    <t xml:space="preserve"> </t>
    <phoneticPr fontId="1"/>
  </si>
  <si>
    <t>町名不明</t>
    <rPh sb="0" eb="2">
      <t>チョウメイ</t>
    </rPh>
    <rPh sb="2" eb="4">
      <t>フメイ</t>
    </rPh>
    <phoneticPr fontId="1"/>
  </si>
  <si>
    <t>非　　　侵　　　入　　　盗</t>
    <rPh sb="0" eb="1">
      <t>ヒ</t>
    </rPh>
    <rPh sb="4" eb="5">
      <t>シン</t>
    </rPh>
    <rPh sb="8" eb="9">
      <t>ハイ</t>
    </rPh>
    <rPh sb="12" eb="13">
      <t>トウ</t>
    </rPh>
    <phoneticPr fontId="1"/>
  </si>
  <si>
    <t>オートバイ</t>
    <phoneticPr fontId="1"/>
  </si>
  <si>
    <t>ひったくり</t>
    <phoneticPr fontId="1"/>
  </si>
  <si>
    <t xml:space="preserve"> </t>
    <phoneticPr fontId="1"/>
  </si>
  <si>
    <t>　</t>
    <phoneticPr fontId="1"/>
  </si>
  <si>
    <t xml:space="preserve"> </t>
    <phoneticPr fontId="1"/>
  </si>
  <si>
    <t>28年12月末</t>
    <rPh sb="2" eb="3">
      <t>ネン</t>
    </rPh>
    <rPh sb="5" eb="6">
      <t>ガツ</t>
    </rPh>
    <rPh sb="6" eb="7">
      <t>マツ</t>
    </rPh>
    <phoneticPr fontId="1"/>
  </si>
  <si>
    <t>平成28年12月末</t>
    <rPh sb="0" eb="2">
      <t>ヘイセイ</t>
    </rPh>
    <rPh sb="4" eb="5">
      <t>ネン</t>
    </rPh>
    <rPh sb="7" eb="8">
      <t>ガツ</t>
    </rPh>
    <rPh sb="8" eb="9">
      <t>マツ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</si>
</sst>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;&quot;▲ &quot;#,##0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.5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59996337778862885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hair">
        <color indexed="64"/>
      </right>
      <top/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vertical="center" textRotation="255"/>
    </xf>
    <xf numFmtId="0" fontId="0" fillId="0" borderId="13" xfId="0" applyBorder="1">
      <alignment vertical="center"/>
    </xf>
    <xf numFmtId="0" fontId="0" fillId="0" borderId="14" xfId="0" applyBorder="1" applyAlignment="1">
      <alignment vertical="center" textRotation="255" shrinkToFit="1"/>
    </xf>
    <xf numFmtId="0" fontId="0" fillId="0" borderId="15" xfId="0" applyBorder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0" fillId="0" borderId="20" xfId="0" applyBorder="1" applyAlignment="1">
      <alignment vertical="center" textRotation="255" shrinkToFit="1"/>
    </xf>
    <xf numFmtId="0" fontId="0" fillId="0" borderId="21" xfId="0" applyBorder="1" applyAlignment="1">
      <alignment vertical="center" textRotation="255" shrinkToFit="1"/>
    </xf>
    <xf numFmtId="0" fontId="0" fillId="0" borderId="22" xfId="0" applyBorder="1">
      <alignment vertical="center"/>
    </xf>
    <xf numFmtId="0" fontId="0" fillId="0" borderId="18" xfId="0" applyBorder="1">
      <alignment vertical="center"/>
    </xf>
    <xf numFmtId="0" fontId="0" fillId="0" borderId="23" xfId="0" applyBorder="1">
      <alignment vertical="center"/>
    </xf>
    <xf numFmtId="0" fontId="0" fillId="0" borderId="5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 textRotation="255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 applyAlignment="1">
      <alignment horizontal="distributed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vertical="distributed" textRotation="255"/>
    </xf>
    <xf numFmtId="0" fontId="0" fillId="0" borderId="12" xfId="0" applyBorder="1" applyAlignment="1">
      <alignment vertical="distributed" textRotation="255" shrinkToFit="1"/>
    </xf>
    <xf numFmtId="0" fontId="0" fillId="0" borderId="28" xfId="0" applyBorder="1" applyAlignment="1">
      <alignment vertical="distributed" textRotation="255"/>
    </xf>
    <xf numFmtId="0" fontId="0" fillId="0" borderId="20" xfId="0" applyBorder="1" applyAlignment="1">
      <alignment vertical="distributed" textRotation="255" shrinkToFit="1"/>
    </xf>
    <xf numFmtId="0" fontId="0" fillId="0" borderId="14" xfId="0" applyBorder="1" applyAlignment="1">
      <alignment vertical="distributed" textRotation="255" shrinkToFit="1"/>
    </xf>
    <xf numFmtId="0" fontId="0" fillId="0" borderId="20" xfId="0" applyBorder="1" applyAlignment="1">
      <alignment vertical="distributed" textRotation="255"/>
    </xf>
    <xf numFmtId="0" fontId="3" fillId="0" borderId="12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2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28" xfId="0" applyFont="1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>
      <alignment vertical="center"/>
    </xf>
    <xf numFmtId="0" fontId="0" fillId="0" borderId="30" xfId="0" applyBorder="1" applyAlignment="1">
      <alignment horizontal="distributed" vertical="center"/>
    </xf>
    <xf numFmtId="0" fontId="0" fillId="0" borderId="31" xfId="0" applyBorder="1" applyAlignment="1">
      <alignment horizontal="distributed" vertical="center"/>
    </xf>
    <xf numFmtId="0" fontId="0" fillId="0" borderId="32" xfId="0" applyBorder="1" applyAlignment="1">
      <alignment horizontal="distributed" vertical="center"/>
    </xf>
    <xf numFmtId="0" fontId="4" fillId="0" borderId="33" xfId="0" applyFont="1" applyBorder="1" applyAlignment="1">
      <alignment vertical="justify"/>
    </xf>
    <xf numFmtId="0" fontId="0" fillId="0" borderId="0" xfId="0" applyAlignment="1">
      <alignment vertical="center" textRotation="255"/>
    </xf>
    <xf numFmtId="0" fontId="0" fillId="0" borderId="0" xfId="0" applyBorder="1" applyAlignment="1">
      <alignment vertical="center" textRotation="255" shrinkToFit="1"/>
    </xf>
    <xf numFmtId="0" fontId="0" fillId="0" borderId="0" xfId="0" applyBorder="1" applyAlignment="1">
      <alignment vertical="distributed" textRotation="255"/>
    </xf>
    <xf numFmtId="0" fontId="0" fillId="0" borderId="21" xfId="0" applyBorder="1" applyAlignment="1">
      <alignment vertical="distributed" textRotation="255"/>
    </xf>
    <xf numFmtId="0" fontId="0" fillId="0" borderId="34" xfId="0" applyBorder="1" applyAlignment="1">
      <alignment vertical="distributed" textRotation="255"/>
    </xf>
    <xf numFmtId="0" fontId="0" fillId="0" borderId="21" xfId="0" applyBorder="1" applyAlignment="1">
      <alignment vertical="distributed" textRotation="255" shrinkToFit="1"/>
    </xf>
    <xf numFmtId="0" fontId="0" fillId="0" borderId="34" xfId="0" applyBorder="1" applyAlignment="1">
      <alignment vertical="distributed" textRotation="255" shrinkToFit="1"/>
    </xf>
    <xf numFmtId="0" fontId="0" fillId="0" borderId="28" xfId="0" applyBorder="1" applyAlignment="1">
      <alignment vertical="distributed" textRotation="255" shrinkToFit="1"/>
    </xf>
    <xf numFmtId="0" fontId="0" fillId="0" borderId="35" xfId="0" applyBorder="1" applyAlignment="1">
      <alignment vertical="distributed" textRotation="255" shrinkToFit="1"/>
    </xf>
    <xf numFmtId="0" fontId="5" fillId="0" borderId="36" xfId="0" applyFont="1" applyBorder="1" applyAlignment="1">
      <alignment horizontal="distributed" vertical="distributed" textRotation="255"/>
    </xf>
    <xf numFmtId="0" fontId="5" fillId="0" borderId="37" xfId="0" applyFont="1" applyBorder="1" applyAlignment="1">
      <alignment horizontal="distributed" vertical="distributed" textRotation="255"/>
    </xf>
    <xf numFmtId="0" fontId="5" fillId="0" borderId="32" xfId="0" applyFont="1" applyBorder="1" applyAlignment="1">
      <alignment horizontal="distributed" vertical="distributed" textRotation="255"/>
    </xf>
    <xf numFmtId="176" fontId="5" fillId="0" borderId="20" xfId="0" applyNumberFormat="1" applyFont="1" applyBorder="1">
      <alignment vertical="center"/>
    </xf>
    <xf numFmtId="176" fontId="5" fillId="0" borderId="34" xfId="0" applyNumberFormat="1" applyFont="1" applyBorder="1">
      <alignment vertical="center"/>
    </xf>
    <xf numFmtId="0" fontId="5" fillId="0" borderId="38" xfId="0" applyFont="1" applyBorder="1" applyAlignment="1">
      <alignment horizontal="distributed" vertical="distributed" textRotation="255"/>
    </xf>
    <xf numFmtId="176" fontId="5" fillId="0" borderId="39" xfId="0" applyNumberFormat="1" applyFont="1" applyBorder="1">
      <alignment vertical="center"/>
    </xf>
    <xf numFmtId="176" fontId="5" fillId="0" borderId="29" xfId="0" applyNumberFormat="1" applyFont="1" applyBorder="1">
      <alignment vertical="center"/>
    </xf>
    <xf numFmtId="0" fontId="5" fillId="0" borderId="40" xfId="0" applyFont="1" applyBorder="1" applyAlignment="1">
      <alignment horizontal="distributed" vertical="distributed" textRotation="255"/>
    </xf>
    <xf numFmtId="176" fontId="5" fillId="0" borderId="21" xfId="0" applyNumberFormat="1" applyFont="1" applyBorder="1">
      <alignment vertical="center"/>
    </xf>
    <xf numFmtId="176" fontId="5" fillId="0" borderId="12" xfId="0" applyNumberFormat="1" applyFont="1" applyBorder="1">
      <alignment vertical="center"/>
    </xf>
    <xf numFmtId="0" fontId="5" fillId="0" borderId="3" xfId="0" applyFont="1" applyBorder="1" applyAlignment="1">
      <alignment horizontal="distributed" vertical="distributed" textRotation="255"/>
    </xf>
    <xf numFmtId="0" fontId="5" fillId="0" borderId="41" xfId="0" applyFont="1" applyBorder="1" applyAlignment="1">
      <alignment horizontal="distributed" vertical="distributed" textRotation="255"/>
    </xf>
    <xf numFmtId="0" fontId="6" fillId="0" borderId="37" xfId="0" applyFont="1" applyBorder="1" applyAlignment="1">
      <alignment horizontal="center" vertical="distributed" textRotation="255" wrapText="1"/>
    </xf>
    <xf numFmtId="0" fontId="6" fillId="0" borderId="41" xfId="0" applyFont="1" applyBorder="1" applyAlignment="1">
      <alignment horizontal="center" vertical="distributed" textRotation="255" wrapText="1"/>
    </xf>
    <xf numFmtId="0" fontId="6" fillId="0" borderId="37" xfId="0" applyFont="1" applyBorder="1" applyAlignment="1">
      <alignment horizontal="distributed" vertical="distributed" textRotation="255"/>
    </xf>
    <xf numFmtId="0" fontId="5" fillId="0" borderId="41" xfId="0" applyFont="1" applyBorder="1" applyAlignment="1">
      <alignment horizontal="right" vertical="center"/>
    </xf>
    <xf numFmtId="0" fontId="5" fillId="0" borderId="36" xfId="0" applyFont="1" applyBorder="1" applyAlignment="1">
      <alignment horizontal="right" vertical="center"/>
    </xf>
    <xf numFmtId="0" fontId="5" fillId="0" borderId="40" xfId="0" applyFont="1" applyBorder="1" applyAlignment="1">
      <alignment horizontal="right" vertical="center"/>
    </xf>
    <xf numFmtId="0" fontId="5" fillId="0" borderId="43" xfId="0" applyFont="1" applyBorder="1" applyAlignment="1">
      <alignment horizontal="right" vertical="center"/>
    </xf>
    <xf numFmtId="0" fontId="5" fillId="0" borderId="36" xfId="0" applyFont="1" applyBorder="1" applyAlignment="1">
      <alignment horizontal="right" vertical="center" wrapText="1"/>
    </xf>
    <xf numFmtId="0" fontId="5" fillId="0" borderId="44" xfId="0" applyFont="1" applyBorder="1" applyAlignment="1">
      <alignment horizontal="right" vertical="center"/>
    </xf>
    <xf numFmtId="0" fontId="5" fillId="0" borderId="41" xfId="0" applyFont="1" applyBorder="1" applyAlignment="1">
      <alignment horizontal="right" vertical="center" wrapText="1"/>
    </xf>
    <xf numFmtId="0" fontId="0" fillId="2" borderId="0" xfId="0" applyFill="1">
      <alignment vertical="center"/>
    </xf>
    <xf numFmtId="0" fontId="7" fillId="3" borderId="42" xfId="0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176" fontId="5" fillId="0" borderId="12" xfId="0" applyNumberFormat="1" applyFont="1" applyFill="1" applyBorder="1">
      <alignment vertical="center"/>
    </xf>
    <xf numFmtId="176" fontId="5" fillId="0" borderId="29" xfId="0" applyNumberFormat="1" applyFont="1" applyFill="1" applyBorder="1">
      <alignment vertical="center"/>
    </xf>
    <xf numFmtId="176" fontId="5" fillId="0" borderId="20" xfId="0" applyNumberFormat="1" applyFont="1" applyFill="1" applyBorder="1">
      <alignment vertical="center"/>
    </xf>
    <xf numFmtId="176" fontId="5" fillId="0" borderId="34" xfId="0" applyNumberFormat="1" applyFont="1" applyFill="1" applyBorder="1">
      <alignment vertical="center"/>
    </xf>
    <xf numFmtId="176" fontId="5" fillId="0" borderId="21" xfId="0" applyNumberFormat="1" applyFont="1" applyFill="1" applyBorder="1">
      <alignment vertical="center"/>
    </xf>
    <xf numFmtId="176" fontId="5" fillId="0" borderId="39" xfId="0" applyNumberFormat="1" applyFont="1" applyFill="1" applyBorder="1">
      <alignment vertical="center"/>
    </xf>
    <xf numFmtId="0" fontId="0" fillId="0" borderId="0" xfId="0" applyFill="1">
      <alignment vertical="center"/>
    </xf>
    <xf numFmtId="0" fontId="3" fillId="0" borderId="12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21" xfId="0" applyFont="1" applyBorder="1">
      <alignment vertical="center"/>
    </xf>
    <xf numFmtId="0" fontId="3" fillId="3" borderId="12" xfId="0" applyFont="1" applyFill="1" applyBorder="1" applyAlignment="1">
      <alignment vertical="center" textRotation="255"/>
    </xf>
    <xf numFmtId="0" fontId="7" fillId="3" borderId="12" xfId="0" applyFont="1" applyFill="1" applyBorder="1" applyAlignment="1">
      <alignment horizontal="right" vertical="center"/>
    </xf>
    <xf numFmtId="176" fontId="7" fillId="3" borderId="12" xfId="0" applyNumberFormat="1" applyFont="1" applyFill="1" applyBorder="1">
      <alignment vertical="center"/>
    </xf>
    <xf numFmtId="177" fontId="3" fillId="0" borderId="12" xfId="0" applyNumberFormat="1" applyFont="1" applyBorder="1">
      <alignment vertical="center"/>
    </xf>
    <xf numFmtId="0" fontId="3" fillId="0" borderId="34" xfId="0" applyFont="1" applyBorder="1">
      <alignment vertical="center"/>
    </xf>
    <xf numFmtId="176" fontId="5" fillId="4" borderId="12" xfId="0" applyNumberFormat="1" applyFont="1" applyFill="1" applyBorder="1">
      <alignment vertical="center"/>
    </xf>
    <xf numFmtId="176" fontId="5" fillId="4" borderId="29" xfId="0" applyNumberFormat="1" applyFont="1" applyFill="1" applyBorder="1">
      <alignment vertical="center"/>
    </xf>
    <xf numFmtId="176" fontId="5" fillId="4" borderId="20" xfId="0" applyNumberFormat="1" applyFont="1" applyFill="1" applyBorder="1">
      <alignment vertical="center"/>
    </xf>
    <xf numFmtId="176" fontId="5" fillId="4" borderId="34" xfId="0" applyNumberFormat="1" applyFont="1" applyFill="1" applyBorder="1">
      <alignment vertical="center"/>
    </xf>
    <xf numFmtId="176" fontId="5" fillId="4" borderId="21" xfId="0" applyNumberFormat="1" applyFont="1" applyFill="1" applyBorder="1">
      <alignment vertical="center"/>
    </xf>
    <xf numFmtId="176" fontId="5" fillId="4" borderId="39" xfId="0" applyNumberFormat="1" applyFont="1" applyFill="1" applyBorder="1">
      <alignment vertical="center"/>
    </xf>
    <xf numFmtId="0" fontId="0" fillId="4" borderId="0" xfId="0" applyFill="1">
      <alignment vertical="center"/>
    </xf>
    <xf numFmtId="0" fontId="5" fillId="4" borderId="41" xfId="0" applyFont="1" applyFill="1" applyBorder="1" applyAlignment="1">
      <alignment horizontal="right" vertical="center" textRotation="255"/>
    </xf>
    <xf numFmtId="0" fontId="5" fillId="4" borderId="36" xfId="0" applyFont="1" applyFill="1" applyBorder="1" applyAlignment="1">
      <alignment horizontal="right" vertical="center" textRotation="255"/>
    </xf>
    <xf numFmtId="0" fontId="5" fillId="4" borderId="40" xfId="0" applyFont="1" applyFill="1" applyBorder="1" applyAlignment="1">
      <alignment horizontal="right" vertical="center" textRotation="255"/>
    </xf>
    <xf numFmtId="0" fontId="5" fillId="4" borderId="41" xfId="0" applyFont="1" applyFill="1" applyBorder="1" applyAlignment="1">
      <alignment horizontal="right" vertical="center"/>
    </xf>
    <xf numFmtId="0" fontId="5" fillId="4" borderId="36" xfId="0" applyFont="1" applyFill="1" applyBorder="1" applyAlignment="1">
      <alignment horizontal="right" vertical="center"/>
    </xf>
    <xf numFmtId="0" fontId="5" fillId="4" borderId="40" xfId="0" applyFont="1" applyFill="1" applyBorder="1" applyAlignment="1">
      <alignment horizontal="right" vertical="center"/>
    </xf>
    <xf numFmtId="0" fontId="5" fillId="4" borderId="43" xfId="0" applyFont="1" applyFill="1" applyBorder="1" applyAlignment="1">
      <alignment horizontal="right" vertical="center"/>
    </xf>
    <xf numFmtId="0" fontId="5" fillId="4" borderId="36" xfId="0" applyFont="1" applyFill="1" applyBorder="1" applyAlignment="1">
      <alignment horizontal="right" vertical="center" wrapText="1"/>
    </xf>
    <xf numFmtId="0" fontId="5" fillId="4" borderId="44" xfId="0" applyFont="1" applyFill="1" applyBorder="1" applyAlignment="1">
      <alignment horizontal="right" vertical="center"/>
    </xf>
    <xf numFmtId="0" fontId="5" fillId="4" borderId="41" xfId="0" applyFont="1" applyFill="1" applyBorder="1" applyAlignment="1">
      <alignment horizontal="right" vertical="center" wrapText="1"/>
    </xf>
    <xf numFmtId="0" fontId="3" fillId="0" borderId="12" xfId="0" applyFont="1" applyBorder="1" applyAlignment="1">
      <alignment vertical="center" shrinkToFit="1"/>
    </xf>
    <xf numFmtId="0" fontId="0" fillId="0" borderId="12" xfId="0" applyBorder="1" applyAlignment="1">
      <alignment vertical="distributed"/>
    </xf>
    <xf numFmtId="0" fontId="8" fillId="0" borderId="12" xfId="0" applyFont="1" applyBorder="1" applyAlignment="1">
      <alignment vertical="center" shrinkToFit="1"/>
    </xf>
    <xf numFmtId="0" fontId="3" fillId="0" borderId="45" xfId="0" applyFont="1" applyBorder="1" applyAlignment="1">
      <alignment vertical="center" shrinkToFit="1"/>
    </xf>
    <xf numFmtId="0" fontId="0" fillId="0" borderId="46" xfId="0" applyBorder="1" applyAlignment="1">
      <alignment vertical="center" shrinkToFit="1"/>
    </xf>
    <xf numFmtId="0" fontId="8" fillId="0" borderId="46" xfId="0" applyFont="1" applyBorder="1" applyAlignment="1">
      <alignment vertical="center" shrinkToFit="1"/>
    </xf>
    <xf numFmtId="0" fontId="3" fillId="0" borderId="47" xfId="0" applyFont="1" applyBorder="1" applyAlignment="1">
      <alignment vertical="center" shrinkToFit="1"/>
    </xf>
    <xf numFmtId="0" fontId="3" fillId="0" borderId="45" xfId="0" applyFont="1" applyBorder="1">
      <alignment vertical="center"/>
    </xf>
    <xf numFmtId="177" fontId="0" fillId="0" borderId="12" xfId="0" applyNumberFormat="1" applyBorder="1" applyAlignment="1">
      <alignment vertical="distributed"/>
    </xf>
    <xf numFmtId="177" fontId="3" fillId="0" borderId="46" xfId="0" applyNumberFormat="1" applyFont="1" applyBorder="1" applyAlignment="1">
      <alignment vertical="center" shrinkToFit="1"/>
    </xf>
    <xf numFmtId="177" fontId="0" fillId="0" borderId="46" xfId="0" applyNumberFormat="1" applyBorder="1" applyAlignment="1">
      <alignment vertical="center" shrinkToFit="1"/>
    </xf>
    <xf numFmtId="0" fontId="0" fillId="0" borderId="12" xfId="0" applyFont="1" applyBorder="1">
      <alignment vertical="center"/>
    </xf>
    <xf numFmtId="0" fontId="0" fillId="0" borderId="29" xfId="0" applyBorder="1" applyAlignment="1">
      <alignment vertical="center" textRotation="255" shrinkToFit="1"/>
    </xf>
    <xf numFmtId="0" fontId="0" fillId="0" borderId="35" xfId="0" applyBorder="1" applyAlignment="1">
      <alignment vertical="distributed" textRotation="255"/>
    </xf>
    <xf numFmtId="0" fontId="0" fillId="0" borderId="29" xfId="0" applyBorder="1" applyAlignment="1">
      <alignment vertical="distributed" textRotation="255"/>
    </xf>
    <xf numFmtId="0" fontId="0" fillId="0" borderId="29" xfId="0" applyBorder="1" applyAlignment="1">
      <alignment vertical="distributed" textRotation="255" shrinkToFit="1"/>
    </xf>
    <xf numFmtId="0" fontId="0" fillId="0" borderId="29" xfId="0" applyBorder="1" applyAlignment="1">
      <alignment vertical="center" textRotation="255"/>
    </xf>
    <xf numFmtId="176" fontId="5" fillId="4" borderId="41" xfId="0" applyNumberFormat="1" applyFont="1" applyFill="1" applyBorder="1">
      <alignment vertical="center"/>
    </xf>
    <xf numFmtId="176" fontId="5" fillId="4" borderId="36" xfId="0" applyNumberFormat="1" applyFont="1" applyFill="1" applyBorder="1">
      <alignment vertical="center"/>
    </xf>
    <xf numFmtId="176" fontId="5" fillId="4" borderId="40" xfId="0" applyNumberFormat="1" applyFont="1" applyFill="1" applyBorder="1">
      <alignment vertical="center"/>
    </xf>
    <xf numFmtId="176" fontId="7" fillId="3" borderId="42" xfId="0" applyNumberFormat="1" applyFont="1" applyFill="1" applyBorder="1">
      <alignment vertical="center"/>
    </xf>
    <xf numFmtId="176" fontId="5" fillId="4" borderId="43" xfId="0" applyNumberFormat="1" applyFont="1" applyFill="1" applyBorder="1">
      <alignment vertical="center"/>
    </xf>
    <xf numFmtId="176" fontId="5" fillId="4" borderId="44" xfId="0" applyNumberFormat="1" applyFont="1" applyFill="1" applyBorder="1">
      <alignment vertical="center"/>
    </xf>
    <xf numFmtId="176" fontId="7" fillId="0" borderId="12" xfId="0" applyNumberFormat="1" applyFont="1" applyFill="1" applyBorder="1">
      <alignment vertical="center"/>
    </xf>
    <xf numFmtId="176" fontId="5" fillId="0" borderId="41" xfId="0" applyNumberFormat="1" applyFont="1" applyFill="1" applyBorder="1">
      <alignment vertical="center"/>
    </xf>
    <xf numFmtId="176" fontId="5" fillId="0" borderId="36" xfId="0" applyNumberFormat="1" applyFont="1" applyFill="1" applyBorder="1">
      <alignment vertical="center"/>
    </xf>
    <xf numFmtId="176" fontId="5" fillId="0" borderId="40" xfId="0" applyNumberFormat="1" applyFont="1" applyFill="1" applyBorder="1">
      <alignment vertical="center"/>
    </xf>
    <xf numFmtId="176" fontId="7" fillId="0" borderId="42" xfId="0" applyNumberFormat="1" applyFont="1" applyFill="1" applyBorder="1">
      <alignment vertical="center"/>
    </xf>
    <xf numFmtId="176" fontId="5" fillId="0" borderId="43" xfId="0" applyNumberFormat="1" applyFont="1" applyFill="1" applyBorder="1">
      <alignment vertical="center"/>
    </xf>
    <xf numFmtId="176" fontId="5" fillId="0" borderId="44" xfId="0" applyNumberFormat="1" applyFont="1" applyFill="1" applyBorder="1">
      <alignment vertical="center"/>
    </xf>
    <xf numFmtId="0" fontId="0" fillId="0" borderId="48" xfId="0" applyFont="1" applyBorder="1" applyAlignment="1">
      <alignment horizontal="distributed" vertical="center"/>
    </xf>
    <xf numFmtId="0" fontId="0" fillId="4" borderId="48" xfId="0" applyFont="1" applyFill="1" applyBorder="1" applyAlignment="1">
      <alignment horizontal="distributed" vertical="center"/>
    </xf>
    <xf numFmtId="0" fontId="0" fillId="0" borderId="49" xfId="0" applyFont="1" applyBorder="1" applyAlignment="1">
      <alignment horizontal="distributed" vertical="center" wrapText="1"/>
    </xf>
    <xf numFmtId="0" fontId="0" fillId="4" borderId="49" xfId="0" applyFont="1" applyFill="1" applyBorder="1" applyAlignment="1">
      <alignment horizontal="distributed" vertical="center" wrapText="1"/>
    </xf>
    <xf numFmtId="0" fontId="0" fillId="0" borderId="49" xfId="0" applyFont="1" applyFill="1" applyBorder="1" applyAlignment="1">
      <alignment horizontal="distributed" vertical="center" wrapText="1"/>
    </xf>
    <xf numFmtId="0" fontId="0" fillId="4" borderId="48" xfId="0" applyFont="1" applyFill="1" applyBorder="1" applyAlignment="1">
      <alignment horizontal="distributed" vertical="center" wrapText="1"/>
    </xf>
    <xf numFmtId="0" fontId="0" fillId="0" borderId="48" xfId="0" applyFont="1" applyFill="1" applyBorder="1" applyAlignment="1">
      <alignment horizontal="distributed" vertical="center" wrapText="1"/>
    </xf>
    <xf numFmtId="0" fontId="0" fillId="0" borderId="51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52" xfId="0" applyBorder="1" applyAlignment="1">
      <alignment vertical="center" shrinkToFit="1"/>
    </xf>
    <xf numFmtId="0" fontId="0" fillId="0" borderId="50" xfId="0" applyBorder="1" applyAlignment="1">
      <alignment vertical="distributed"/>
    </xf>
    <xf numFmtId="0" fontId="0" fillId="0" borderId="20" xfId="0" applyBorder="1" applyAlignment="1">
      <alignment vertical="center" shrinkToFit="1"/>
    </xf>
    <xf numFmtId="0" fontId="0" fillId="0" borderId="53" xfId="0" applyBorder="1" applyAlignment="1">
      <alignment vertical="center" shrinkToFit="1"/>
    </xf>
    <xf numFmtId="0" fontId="0" fillId="0" borderId="20" xfId="0" applyBorder="1" applyAlignment="1">
      <alignment vertical="distributed"/>
    </xf>
    <xf numFmtId="0" fontId="7" fillId="0" borderId="12" xfId="0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right" vertical="center"/>
    </xf>
    <xf numFmtId="0" fontId="5" fillId="0" borderId="36" xfId="0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right" vertical="center" wrapText="1"/>
    </xf>
    <xf numFmtId="0" fontId="7" fillId="0" borderId="42" xfId="0" applyFont="1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3" fontId="7" fillId="3" borderId="42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63" xfId="0" applyBorder="1" applyAlignment="1">
      <alignment horizontal="left" vertical="center"/>
    </xf>
    <xf numFmtId="0" fontId="0" fillId="0" borderId="63" xfId="0" applyBorder="1" applyAlignment="1">
      <alignment vertical="center"/>
    </xf>
    <xf numFmtId="0" fontId="0" fillId="0" borderId="0" xfId="0" applyBorder="1" applyAlignment="1">
      <alignment vertical="distributed" textRotation="255" shrinkToFit="1"/>
    </xf>
    <xf numFmtId="0" fontId="0" fillId="0" borderId="0" xfId="0" applyBorder="1" applyAlignment="1">
      <alignment vertical="distributed"/>
    </xf>
    <xf numFmtId="0" fontId="0" fillId="4" borderId="48" xfId="0" applyFill="1" applyBorder="1" applyAlignment="1">
      <alignment horizontal="distributed" vertical="center" shrinkToFit="1"/>
    </xf>
    <xf numFmtId="0" fontId="7" fillId="4" borderId="12" xfId="0" applyFont="1" applyFill="1" applyBorder="1" applyAlignment="1">
      <alignment horizontal="right" vertical="center"/>
    </xf>
    <xf numFmtId="0" fontId="0" fillId="0" borderId="12" xfId="0" applyBorder="1" applyAlignment="1">
      <alignment horizontal="distributed" vertical="center"/>
    </xf>
    <xf numFmtId="0" fontId="0" fillId="0" borderId="5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28" xfId="0" applyBorder="1" applyAlignment="1">
      <alignment vertical="center"/>
    </xf>
    <xf numFmtId="0" fontId="4" fillId="0" borderId="0" xfId="0" applyFont="1" applyAlignment="1">
      <alignment horizontal="distributed" vertical="center"/>
    </xf>
    <xf numFmtId="0" fontId="0" fillId="0" borderId="0" xfId="0" applyAlignment="1">
      <alignment horizontal="left" vertical="center"/>
    </xf>
    <xf numFmtId="0" fontId="0" fillId="0" borderId="82" xfId="0" applyBorder="1" applyAlignment="1">
      <alignment vertical="top" textRotation="255" indent="1"/>
    </xf>
    <xf numFmtId="0" fontId="0" fillId="0" borderId="21" xfId="0" applyBorder="1" applyAlignment="1">
      <alignment horizontal="center" vertical="distributed" textRotation="255" indent="1"/>
    </xf>
    <xf numFmtId="0" fontId="0" fillId="0" borderId="20" xfId="0" applyBorder="1" applyAlignment="1">
      <alignment horizontal="center" vertical="distributed" textRotation="255" indent="1" shrinkToFit="1"/>
    </xf>
    <xf numFmtId="0" fontId="0" fillId="0" borderId="20" xfId="0" applyBorder="1" applyAlignment="1">
      <alignment horizontal="center" vertical="distributed" textRotation="255" indent="1"/>
    </xf>
    <xf numFmtId="0" fontId="0" fillId="0" borderId="50" xfId="0" applyBorder="1" applyAlignment="1">
      <alignment horizontal="center" vertical="distributed" textRotation="255" indent="1"/>
    </xf>
    <xf numFmtId="0" fontId="0" fillId="0" borderId="12" xfId="0" applyBorder="1" applyAlignment="1">
      <alignment horizontal="center" vertical="distributed" textRotation="255" indent="1" shrinkToFit="1"/>
    </xf>
    <xf numFmtId="0" fontId="0" fillId="0" borderId="43" xfId="0" applyBorder="1" applyAlignment="1">
      <alignment horizontal="center" vertical="distributed" textRotation="255" indent="1" shrinkToFit="1"/>
    </xf>
    <xf numFmtId="0" fontId="0" fillId="0" borderId="36" xfId="0" applyBorder="1" applyAlignment="1">
      <alignment horizontal="center" vertical="distributed" textRotation="255" indent="1" shrinkToFit="1"/>
    </xf>
    <xf numFmtId="0" fontId="0" fillId="0" borderId="66" xfId="0" applyBorder="1" applyAlignment="1">
      <alignment horizontal="center" vertical="distributed" textRotation="255" indent="1" shrinkToFit="1"/>
    </xf>
    <xf numFmtId="0" fontId="0" fillId="0" borderId="85" xfId="0" applyBorder="1" applyAlignment="1">
      <alignment horizontal="center" vertical="distributed" textRotation="255" indent="1"/>
    </xf>
    <xf numFmtId="0" fontId="0" fillId="0" borderId="12" xfId="0" applyNumberFormat="1" applyBorder="1" applyAlignment="1">
      <alignment vertical="distributed"/>
    </xf>
    <xf numFmtId="0" fontId="0" fillId="0" borderId="46" xfId="0" applyNumberFormat="1" applyBorder="1" applyAlignment="1">
      <alignment vertical="center" shrinkToFit="1"/>
    </xf>
    <xf numFmtId="176" fontId="5" fillId="3" borderId="12" xfId="0" applyNumberFormat="1" applyFont="1" applyFill="1" applyBorder="1">
      <alignment vertical="center"/>
    </xf>
    <xf numFmtId="0" fontId="7" fillId="0" borderId="42" xfId="0" applyFont="1" applyBorder="1" applyAlignment="1">
      <alignment horizontal="right" vertical="center"/>
    </xf>
    <xf numFmtId="49" fontId="11" fillId="4" borderId="42" xfId="0" applyNumberFormat="1" applyFont="1" applyFill="1" applyBorder="1" applyAlignment="1">
      <alignment horizontal="right" vertical="center"/>
    </xf>
    <xf numFmtId="176" fontId="7" fillId="4" borderId="42" xfId="0" applyNumberFormat="1" applyFont="1" applyFill="1" applyBorder="1">
      <alignment vertical="center"/>
    </xf>
    <xf numFmtId="3" fontId="7" fillId="0" borderId="42" xfId="0" applyNumberFormat="1" applyFont="1" applyBorder="1" applyAlignment="1">
      <alignment horizontal="right" vertical="center"/>
    </xf>
    <xf numFmtId="0" fontId="3" fillId="0" borderId="57" xfId="0" applyFont="1" applyBorder="1" applyAlignment="1">
      <alignment horizontal="distributed" vertical="center" shrinkToFit="1"/>
    </xf>
    <xf numFmtId="0" fontId="3" fillId="0" borderId="51" xfId="0" applyFont="1" applyBorder="1" applyAlignment="1">
      <alignment horizontal="distributed" vertical="center" shrinkToFit="1"/>
    </xf>
    <xf numFmtId="0" fontId="0" fillId="0" borderId="68" xfId="0" applyBorder="1" applyAlignment="1">
      <alignment vertical="distributed" textRotation="255" indent="1"/>
    </xf>
    <xf numFmtId="0" fontId="0" fillId="0" borderId="42" xfId="0" applyBorder="1" applyAlignment="1">
      <alignment vertical="distributed" textRotation="255" indent="1"/>
    </xf>
    <xf numFmtId="0" fontId="0" fillId="0" borderId="2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49" xfId="0" applyBorder="1" applyAlignment="1">
      <alignment horizontal="distributed" vertical="distributed"/>
    </xf>
    <xf numFmtId="0" fontId="0" fillId="0" borderId="50" xfId="0" applyBorder="1" applyAlignment="1">
      <alignment horizontal="distributed" vertical="distributed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distributed" vertical="center"/>
    </xf>
    <xf numFmtId="0" fontId="10" fillId="0" borderId="80" xfId="0" applyFont="1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83" xfId="0" applyBorder="1" applyAlignment="1">
      <alignment vertical="center"/>
    </xf>
    <xf numFmtId="0" fontId="0" fillId="0" borderId="84" xfId="0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61" xfId="0" applyBorder="1" applyAlignment="1">
      <alignment vertical="center"/>
    </xf>
    <xf numFmtId="0" fontId="0" fillId="0" borderId="56" xfId="0" applyBorder="1" applyAlignment="1">
      <alignment horizontal="center" vertical="distributed" textRotation="255" indent="1" shrinkToFit="1"/>
    </xf>
    <xf numFmtId="0" fontId="0" fillId="0" borderId="76" xfId="0" applyBorder="1" applyAlignment="1">
      <alignment horizontal="center" vertical="distributed" textRotation="255" indent="1" shrinkToFit="1"/>
    </xf>
    <xf numFmtId="0" fontId="0" fillId="0" borderId="42" xfId="0" applyBorder="1" applyAlignment="1">
      <alignment horizontal="center" vertical="distributed" textRotation="255" indent="1" shrinkToFit="1"/>
    </xf>
    <xf numFmtId="0" fontId="0" fillId="0" borderId="81" xfId="0" applyBorder="1" applyAlignment="1">
      <alignment vertical="distributed" textRotation="255" indent="1"/>
    </xf>
    <xf numFmtId="0" fontId="0" fillId="0" borderId="78" xfId="0" applyBorder="1" applyAlignment="1">
      <alignment vertical="distributed" textRotation="255" indent="1"/>
    </xf>
    <xf numFmtId="0" fontId="0" fillId="0" borderId="65" xfId="0" applyBorder="1" applyAlignment="1">
      <alignment vertical="distributed" textRotation="255" indent="1"/>
    </xf>
    <xf numFmtId="0" fontId="0" fillId="0" borderId="81" xfId="0" applyBorder="1" applyAlignment="1">
      <alignment horizontal="center" vertical="distributed" textRotation="255" indent="1"/>
    </xf>
    <xf numFmtId="0" fontId="0" fillId="0" borderId="76" xfId="0" applyBorder="1" applyAlignment="1">
      <alignment horizontal="center" vertical="distributed" textRotation="255" indent="1"/>
    </xf>
    <xf numFmtId="0" fontId="0" fillId="0" borderId="42" xfId="0" applyBorder="1" applyAlignment="1">
      <alignment horizontal="center" vertical="distributed" textRotation="255" indent="1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vertical="center"/>
    </xf>
    <xf numFmtId="0" fontId="0" fillId="0" borderId="62" xfId="0" applyFont="1" applyBorder="1" applyAlignment="1">
      <alignment horizontal="center" vertical="center"/>
    </xf>
    <xf numFmtId="0" fontId="0" fillId="0" borderId="63" xfId="0" applyFont="1" applyBorder="1" applyAlignment="1">
      <alignment horizontal="center" vertical="center"/>
    </xf>
    <xf numFmtId="0" fontId="0" fillId="0" borderId="67" xfId="0" applyFont="1" applyBorder="1" applyAlignment="1">
      <alignment horizontal="center" vertical="center"/>
    </xf>
    <xf numFmtId="0" fontId="3" fillId="3" borderId="68" xfId="0" applyFont="1" applyFill="1" applyBorder="1" applyAlignment="1">
      <alignment vertical="center" textRotation="255"/>
    </xf>
    <xf numFmtId="0" fontId="3" fillId="3" borderId="42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5" fillId="0" borderId="69" xfId="0" applyFont="1" applyBorder="1" applyAlignment="1">
      <alignment vertical="distributed" textRotation="255"/>
    </xf>
    <xf numFmtId="0" fontId="5" fillId="0" borderId="70" xfId="0" applyFont="1" applyBorder="1" applyAlignment="1">
      <alignment vertical="distributed" textRotation="255"/>
    </xf>
    <xf numFmtId="0" fontId="5" fillId="0" borderId="71" xfId="0" applyFont="1" applyBorder="1" applyAlignment="1">
      <alignment vertical="distributed" textRotation="255"/>
    </xf>
    <xf numFmtId="0" fontId="0" fillId="0" borderId="72" xfId="0" applyFont="1" applyBorder="1" applyAlignment="1">
      <alignment horizontal="center" vertical="distributed"/>
    </xf>
    <xf numFmtId="0" fontId="0" fillId="0" borderId="73" xfId="0" applyFont="1" applyBorder="1" applyAlignment="1">
      <alignment horizontal="center" vertical="distributed"/>
    </xf>
    <xf numFmtId="0" fontId="0" fillId="0" borderId="2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74" xfId="0" applyFont="1" applyBorder="1" applyAlignment="1">
      <alignment horizontal="center" vertical="center"/>
    </xf>
    <xf numFmtId="0" fontId="0" fillId="0" borderId="75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 vertical="distributed" textRotation="255"/>
    </xf>
    <xf numFmtId="0" fontId="0" fillId="0" borderId="76" xfId="0" applyFont="1" applyBorder="1" applyAlignment="1">
      <alignment horizontal="center" vertical="distributed" textRotation="255"/>
    </xf>
    <xf numFmtId="0" fontId="0" fillId="0" borderId="42" xfId="0" applyFont="1" applyBorder="1" applyAlignment="1">
      <alignment horizontal="center" vertical="distributed" textRotation="255"/>
    </xf>
    <xf numFmtId="0" fontId="0" fillId="0" borderId="62" xfId="0" applyFont="1" applyBorder="1" applyAlignment="1">
      <alignment horizontal="center" vertical="distributed"/>
    </xf>
    <xf numFmtId="0" fontId="0" fillId="0" borderId="63" xfId="0" applyFont="1" applyBorder="1" applyAlignment="1">
      <alignment horizontal="center" vertical="distributed"/>
    </xf>
    <xf numFmtId="0" fontId="0" fillId="0" borderId="64" xfId="0" applyFont="1" applyBorder="1" applyAlignment="1">
      <alignment horizontal="center" vertical="distributed"/>
    </xf>
    <xf numFmtId="0" fontId="0" fillId="0" borderId="65" xfId="0" applyFont="1" applyBorder="1" applyAlignment="1">
      <alignment horizontal="center" vertical="distributed"/>
    </xf>
    <xf numFmtId="0" fontId="0" fillId="0" borderId="33" xfId="0" applyFont="1" applyBorder="1" applyAlignment="1">
      <alignment horizontal="center" vertical="distributed"/>
    </xf>
    <xf numFmtId="0" fontId="0" fillId="0" borderId="66" xfId="0" applyFont="1" applyBorder="1" applyAlignment="1">
      <alignment horizontal="center" vertical="distributed"/>
    </xf>
    <xf numFmtId="0" fontId="0" fillId="0" borderId="64" xfId="0" applyFont="1" applyBorder="1" applyAlignment="1">
      <alignment horizontal="center" vertical="center"/>
    </xf>
    <xf numFmtId="0" fontId="0" fillId="0" borderId="65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66" xfId="0" applyFont="1" applyBorder="1" applyAlignment="1">
      <alignment horizontal="center" vertical="center"/>
    </xf>
    <xf numFmtId="0" fontId="0" fillId="0" borderId="62" xfId="0" applyFont="1" applyBorder="1" applyAlignment="1">
      <alignment horizontal="center" vertical="center" wrapText="1"/>
    </xf>
    <xf numFmtId="0" fontId="0" fillId="0" borderId="68" xfId="0" applyBorder="1" applyAlignment="1">
      <alignment vertical="distributed" textRotation="255"/>
    </xf>
    <xf numFmtId="0" fontId="0" fillId="0" borderId="42" xfId="0" applyBorder="1" applyAlignment="1">
      <alignment vertical="distributed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0" xfId="0" applyBorder="1" applyAlignment="1">
      <alignment vertical="center"/>
    </xf>
    <xf numFmtId="0" fontId="0" fillId="0" borderId="68" xfId="0" applyBorder="1" applyAlignment="1">
      <alignment vertical="center" textRotation="255" shrinkToFit="1"/>
    </xf>
    <xf numFmtId="0" fontId="0" fillId="0" borderId="42" xfId="0" applyBorder="1" applyAlignment="1">
      <alignment vertical="center" shrinkToFit="1"/>
    </xf>
    <xf numFmtId="0" fontId="3" fillId="0" borderId="28" xfId="0" applyFont="1" applyBorder="1" applyAlignment="1">
      <alignment vertical="center" shrinkToFit="1"/>
    </xf>
    <xf numFmtId="0" fontId="3" fillId="0" borderId="50" xfId="0" applyFont="1" applyBorder="1" applyAlignment="1">
      <alignment vertical="center" shrinkToFit="1"/>
    </xf>
    <xf numFmtId="0" fontId="0" fillId="0" borderId="77" xfId="0" applyBorder="1" applyAlignment="1">
      <alignment vertical="center"/>
    </xf>
    <xf numFmtId="0" fontId="0" fillId="0" borderId="68" xfId="0" applyBorder="1" applyAlignment="1">
      <alignment vertical="center" textRotation="255"/>
    </xf>
    <xf numFmtId="0" fontId="0" fillId="0" borderId="76" xfId="0" applyBorder="1" applyAlignment="1">
      <alignment vertical="center" textRotation="255"/>
    </xf>
    <xf numFmtId="0" fontId="0" fillId="0" borderId="42" xfId="0" applyBorder="1" applyAlignment="1">
      <alignment vertical="center" textRotation="255"/>
    </xf>
    <xf numFmtId="0" fontId="0" fillId="0" borderId="77" xfId="0" applyBorder="1" applyAlignment="1">
      <alignment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4" fillId="0" borderId="0" xfId="0" applyFont="1" applyAlignment="1">
      <alignment horizontal="distributed" vertical="justify"/>
    </xf>
    <xf numFmtId="0" fontId="3" fillId="0" borderId="28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0" fontId="0" fillId="0" borderId="68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/>
    </xf>
    <xf numFmtId="0" fontId="0" fillId="0" borderId="62" xfId="0" applyBorder="1" applyAlignment="1">
      <alignment horizontal="center" vertical="center" textRotation="255"/>
    </xf>
    <xf numFmtId="0" fontId="0" fillId="0" borderId="78" xfId="0" applyBorder="1" applyAlignment="1">
      <alignment vertical="center" textRotation="255"/>
    </xf>
    <xf numFmtId="0" fontId="0" fillId="0" borderId="65" xfId="0" applyBorder="1" applyAlignment="1">
      <alignment vertical="center" textRotation="255"/>
    </xf>
    <xf numFmtId="0" fontId="0" fillId="0" borderId="76" xfId="0" applyBorder="1" applyAlignment="1">
      <alignment vertical="center"/>
    </xf>
    <xf numFmtId="0" fontId="0" fillId="0" borderId="42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ng.local\fsroot\fs\20_&#24066;&#27665;&#23433;&#20840;&#37096;\2010_&#22320;&#22495;&#23433;&#20840;&#35506;\&#35506;&#20849;&#26377;\&#38450;&#29359;&#20418;\&#9319;%20&#32113;&#35336;&#38306;&#20418;\&#35469;&#30693;&#20214;&#25968;\28&#24180;\&#38957;28&#24180;&#65303;&#26376;&#26411;&#65288;&#12507;&#12540;&#12512;&#12506;&#1247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内全域"/>
      <sheetName val="市内全域詳細"/>
      <sheetName val="横須賀警察署管内"/>
      <sheetName val="田浦警察署管内"/>
      <sheetName val="浦賀警察署管内"/>
    </sheetNames>
    <sheetDataSet>
      <sheetData sheetId="0"/>
      <sheetData sheetId="1" refreshError="1"/>
      <sheetData sheetId="2">
        <row r="40">
          <cell r="G40">
            <v>4</v>
          </cell>
        </row>
      </sheetData>
      <sheetData sheetId="3">
        <row r="22">
          <cell r="G22">
            <v>1</v>
          </cell>
          <cell r="K22">
            <v>9</v>
          </cell>
          <cell r="S22">
            <v>65</v>
          </cell>
        </row>
        <row r="35">
          <cell r="K35">
            <v>4</v>
          </cell>
          <cell r="S35">
            <v>13</v>
          </cell>
        </row>
      </sheetData>
      <sheetData sheetId="4">
        <row r="25">
          <cell r="G25">
            <v>1</v>
          </cell>
          <cell r="S25">
            <v>46</v>
          </cell>
        </row>
        <row r="43">
          <cell r="S43">
            <v>121</v>
          </cell>
        </row>
        <row r="54">
          <cell r="S54">
            <v>31</v>
          </cell>
        </row>
        <row r="66">
          <cell r="S66">
            <v>70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5"/>
  <sheetViews>
    <sheetView tabSelected="1" zoomScaleNormal="100" zoomScaleSheetLayoutView="100" workbookViewId="0"/>
  </sheetViews>
  <sheetFormatPr defaultRowHeight="13.5" x14ac:dyDescent="0.15"/>
  <cols>
    <col min="1" max="19" width="6.625" customWidth="1"/>
  </cols>
  <sheetData>
    <row r="2" spans="1:21" x14ac:dyDescent="0.15">
      <c r="N2" s="232" t="s">
        <v>103</v>
      </c>
      <c r="O2" s="232"/>
      <c r="P2" s="232"/>
      <c r="Q2" s="232"/>
      <c r="R2" s="232"/>
    </row>
    <row r="3" spans="1:21" x14ac:dyDescent="0.15">
      <c r="C3" s="233" t="s">
        <v>146</v>
      </c>
      <c r="D3" s="233"/>
      <c r="E3" s="233"/>
      <c r="F3" s="233"/>
      <c r="G3" s="233"/>
      <c r="H3" s="233"/>
      <c r="I3" s="233"/>
      <c r="J3" s="233"/>
      <c r="K3" s="233"/>
      <c r="L3" s="233"/>
      <c r="N3" s="204"/>
      <c r="O3" s="204"/>
      <c r="P3" s="204"/>
      <c r="Q3" s="204"/>
      <c r="R3" s="204"/>
    </row>
    <row r="4" spans="1:21" x14ac:dyDescent="0.15">
      <c r="C4" s="233"/>
      <c r="D4" s="233"/>
      <c r="E4" s="233"/>
      <c r="F4" s="233"/>
      <c r="G4" s="233"/>
      <c r="H4" s="233"/>
      <c r="I4" s="233"/>
      <c r="J4" s="233"/>
      <c r="K4" s="233"/>
      <c r="L4" s="233"/>
      <c r="N4" s="204"/>
      <c r="O4" s="204"/>
      <c r="P4" s="204" t="s">
        <v>181</v>
      </c>
      <c r="Q4" s="204"/>
      <c r="R4" s="232" t="s">
        <v>178</v>
      </c>
      <c r="S4" s="232"/>
    </row>
    <row r="5" spans="1:21" ht="24.75" thickBot="1" x14ac:dyDescent="0.2">
      <c r="C5" s="203"/>
      <c r="D5" s="203"/>
      <c r="E5" s="203"/>
      <c r="F5" s="203"/>
      <c r="G5" s="203"/>
      <c r="H5" s="203"/>
      <c r="I5" s="203"/>
      <c r="J5" s="203"/>
      <c r="K5" s="203"/>
      <c r="L5" s="203"/>
      <c r="N5" s="204"/>
      <c r="O5" s="204"/>
      <c r="P5" s="234" t="s">
        <v>218</v>
      </c>
      <c r="Q5" s="234"/>
      <c r="R5" s="204"/>
      <c r="U5" t="s">
        <v>103</v>
      </c>
    </row>
    <row r="6" spans="1:21" ht="21.75" customHeight="1" x14ac:dyDescent="0.15">
      <c r="A6" s="235"/>
      <c r="B6" s="236"/>
      <c r="C6" s="241" t="s">
        <v>134</v>
      </c>
      <c r="D6" s="244" t="s">
        <v>133</v>
      </c>
      <c r="E6" s="205"/>
      <c r="F6" s="247" t="s">
        <v>96</v>
      </c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1"/>
    </row>
    <row r="7" spans="1:21" ht="21.75" customHeight="1" x14ac:dyDescent="0.15">
      <c r="A7" s="237"/>
      <c r="B7" s="238"/>
      <c r="C7" s="242"/>
      <c r="D7" s="245"/>
      <c r="E7" s="224" t="s">
        <v>180</v>
      </c>
      <c r="F7" s="248"/>
      <c r="G7" s="226" t="s">
        <v>182</v>
      </c>
      <c r="H7" s="227"/>
      <c r="I7" s="227"/>
      <c r="J7" s="227"/>
      <c r="K7" s="228"/>
      <c r="L7" s="226" t="s">
        <v>212</v>
      </c>
      <c r="M7" s="227"/>
      <c r="N7" s="227"/>
      <c r="O7" s="227"/>
      <c r="P7" s="227"/>
      <c r="Q7" s="227"/>
      <c r="R7" s="227"/>
      <c r="S7" s="229"/>
    </row>
    <row r="8" spans="1:21" ht="113.25" customHeight="1" x14ac:dyDescent="0.15">
      <c r="A8" s="239"/>
      <c r="B8" s="240"/>
      <c r="C8" s="243"/>
      <c r="D8" s="246"/>
      <c r="E8" s="225"/>
      <c r="F8" s="249"/>
      <c r="G8" s="206" t="s">
        <v>90</v>
      </c>
      <c r="H8" s="207" t="s">
        <v>91</v>
      </c>
      <c r="I8" s="208" t="s">
        <v>135</v>
      </c>
      <c r="J8" s="209" t="s">
        <v>89</v>
      </c>
      <c r="K8" s="210" t="s">
        <v>97</v>
      </c>
      <c r="L8" s="211" t="s">
        <v>101</v>
      </c>
      <c r="M8" s="212" t="s">
        <v>213</v>
      </c>
      <c r="N8" s="212" t="s">
        <v>99</v>
      </c>
      <c r="O8" s="212" t="s">
        <v>214</v>
      </c>
      <c r="P8" s="212" t="s">
        <v>92</v>
      </c>
      <c r="Q8" s="212" t="s">
        <v>93</v>
      </c>
      <c r="R8" s="213" t="s">
        <v>89</v>
      </c>
      <c r="S8" s="214" t="s">
        <v>97</v>
      </c>
    </row>
    <row r="9" spans="1:21" ht="39.950000000000003" customHeight="1" x14ac:dyDescent="0.15">
      <c r="A9" s="230" t="s">
        <v>183</v>
      </c>
      <c r="B9" s="231"/>
      <c r="C9" s="117">
        <f>横須賀警察署管内!D8</f>
        <v>1196</v>
      </c>
      <c r="D9" s="144">
        <f>横須賀警察署管内!E8</f>
        <v>383</v>
      </c>
      <c r="E9" s="215">
        <v>41</v>
      </c>
      <c r="F9" s="147">
        <f>K9+S9</f>
        <v>813</v>
      </c>
      <c r="G9" s="174">
        <f>横須賀警察署管内!G8</f>
        <v>22</v>
      </c>
      <c r="H9" s="177">
        <f>横須賀警察署管内!H8</f>
        <v>16</v>
      </c>
      <c r="I9" s="179">
        <f>横須賀警察署管内!I8</f>
        <v>9</v>
      </c>
      <c r="J9" s="176">
        <f>横須賀警察署管内!J8</f>
        <v>18</v>
      </c>
      <c r="K9" s="109">
        <f>G9+H9+I9+J9</f>
        <v>65</v>
      </c>
      <c r="L9" s="174">
        <f>横須賀警察署管内!L8</f>
        <v>3</v>
      </c>
      <c r="M9" s="179">
        <f>横須賀警察署管内!M8</f>
        <v>36</v>
      </c>
      <c r="N9" s="179">
        <f>横須賀警察署管内!N8</f>
        <v>225</v>
      </c>
      <c r="O9" s="177">
        <f>横須賀警察署管内!O8</f>
        <v>2</v>
      </c>
      <c r="P9" s="177">
        <f>横須賀警察署管内!P8</f>
        <v>39</v>
      </c>
      <c r="Q9" s="179">
        <f>横須賀警察署管内!Q8</f>
        <v>20</v>
      </c>
      <c r="R9" s="176">
        <f>横須賀警察署管内!R8</f>
        <v>423</v>
      </c>
      <c r="S9" s="143">
        <f>L9+M9+N9+O9+P9+Q9+R9</f>
        <v>748</v>
      </c>
    </row>
    <row r="10" spans="1:21" ht="39.950000000000003" customHeight="1" x14ac:dyDescent="0.15">
      <c r="A10" s="230" t="s">
        <v>185</v>
      </c>
      <c r="B10" s="231"/>
      <c r="C10" s="136">
        <f>田浦警察署管内!D8</f>
        <v>262</v>
      </c>
      <c r="D10" s="137">
        <f>田浦警察署管内!E8</f>
        <v>95</v>
      </c>
      <c r="E10" s="215">
        <v>5</v>
      </c>
      <c r="F10" s="137">
        <f>K10+S10</f>
        <v>91</v>
      </c>
      <c r="G10" s="174">
        <f>田浦警察署管内!G8</f>
        <v>4</v>
      </c>
      <c r="H10" s="177">
        <f>田浦警察署管内!H8</f>
        <v>0</v>
      </c>
      <c r="I10" s="179">
        <f>田浦警察署管内!I8</f>
        <v>4</v>
      </c>
      <c r="J10" s="176">
        <f>田浦警察署管内!J8</f>
        <v>8</v>
      </c>
      <c r="K10" s="138">
        <f>[1]田浦警察署管内!K22+[1]田浦警察署管内!K35</f>
        <v>13</v>
      </c>
      <c r="L10" s="174">
        <f>田浦警察署管内!L8</f>
        <v>2</v>
      </c>
      <c r="M10" s="179">
        <f>田浦警察署管内!M8</f>
        <v>8</v>
      </c>
      <c r="N10" s="179">
        <f>田浦警察署管内!N8</f>
        <v>55</v>
      </c>
      <c r="O10" s="177">
        <f>田浦警察署管内!O8</f>
        <v>0</v>
      </c>
      <c r="P10" s="177">
        <f>田浦警察署管内!P8</f>
        <v>13</v>
      </c>
      <c r="Q10" s="179">
        <f>田浦警察署管内!Q8</f>
        <v>9</v>
      </c>
      <c r="R10" s="176">
        <f>田浦警察署管内!R8</f>
        <v>64</v>
      </c>
      <c r="S10" s="139">
        <f>[1]田浦警察署管内!S22+[1]田浦警察署管内!S35</f>
        <v>78</v>
      </c>
    </row>
    <row r="11" spans="1:21" ht="39.950000000000003" customHeight="1" x14ac:dyDescent="0.15">
      <c r="A11" s="230" t="s">
        <v>184</v>
      </c>
      <c r="B11" s="231"/>
      <c r="C11" s="136">
        <f>浦賀警察署管内!D8</f>
        <v>785</v>
      </c>
      <c r="D11" s="137">
        <f>浦賀警察署管内!E8</f>
        <v>252</v>
      </c>
      <c r="E11" s="215">
        <v>36</v>
      </c>
      <c r="F11" s="137">
        <f>K11+S11</f>
        <v>322</v>
      </c>
      <c r="G11" s="174">
        <f>浦賀警察署管内!G8</f>
        <v>32</v>
      </c>
      <c r="H11" s="177">
        <f>浦賀警察署管内!H8</f>
        <v>4</v>
      </c>
      <c r="I11" s="179">
        <f>浦賀警察署管内!I8</f>
        <v>7</v>
      </c>
      <c r="J11" s="176">
        <f>浦賀警察署管内!J8</f>
        <v>11</v>
      </c>
      <c r="K11" s="138">
        <f>G11+H11+I11+J11</f>
        <v>54</v>
      </c>
      <c r="L11" s="174">
        <f>浦賀警察署管内!L8</f>
        <v>6</v>
      </c>
      <c r="M11" s="179">
        <f>浦賀警察署管内!M8</f>
        <v>35</v>
      </c>
      <c r="N11" s="179">
        <f>浦賀警察署管内!N8</f>
        <v>175</v>
      </c>
      <c r="O11" s="177">
        <f>浦賀警察署管内!O8</f>
        <v>2</v>
      </c>
      <c r="P11" s="177">
        <f>浦賀警察署管内!P8</f>
        <v>9</v>
      </c>
      <c r="Q11" s="179">
        <f>浦賀警察署管内!Q8</f>
        <v>23</v>
      </c>
      <c r="R11" s="176">
        <f>浦賀警察署管内!R8</f>
        <v>229</v>
      </c>
      <c r="S11" s="139">
        <f>[1]浦賀警察署管内!S25+[1]浦賀警察署管内!S43+[1]浦賀警察署管内!S54+[1]浦賀警察署管内!S66</f>
        <v>268</v>
      </c>
    </row>
    <row r="12" spans="1:21" ht="39.950000000000003" customHeight="1" thickBot="1" x14ac:dyDescent="0.2">
      <c r="A12" s="222" t="s">
        <v>147</v>
      </c>
      <c r="B12" s="223"/>
      <c r="C12" s="145">
        <f>C9+C10+C11</f>
        <v>2243</v>
      </c>
      <c r="D12" s="146">
        <f>D9+D10+D11</f>
        <v>730</v>
      </c>
      <c r="E12" s="216">
        <f>E9+E10+E11</f>
        <v>82</v>
      </c>
      <c r="F12" s="140">
        <f>K12+S12</f>
        <v>1226</v>
      </c>
      <c r="G12" s="175">
        <f t="shared" ref="G12:S12" si="0">G9+G10+G11</f>
        <v>58</v>
      </c>
      <c r="H12" s="178">
        <f t="shared" si="0"/>
        <v>20</v>
      </c>
      <c r="I12" s="178">
        <f t="shared" si="0"/>
        <v>20</v>
      </c>
      <c r="J12" s="173">
        <f t="shared" si="0"/>
        <v>37</v>
      </c>
      <c r="K12" s="141">
        <f t="shared" si="0"/>
        <v>132</v>
      </c>
      <c r="L12" s="175">
        <f t="shared" si="0"/>
        <v>11</v>
      </c>
      <c r="M12" s="178">
        <f t="shared" si="0"/>
        <v>79</v>
      </c>
      <c r="N12" s="178">
        <f t="shared" si="0"/>
        <v>455</v>
      </c>
      <c r="O12" s="178">
        <f t="shared" si="0"/>
        <v>4</v>
      </c>
      <c r="P12" s="178">
        <f t="shared" si="0"/>
        <v>61</v>
      </c>
      <c r="Q12" s="178">
        <f t="shared" si="0"/>
        <v>52</v>
      </c>
      <c r="R12" s="173">
        <f t="shared" si="0"/>
        <v>716</v>
      </c>
      <c r="S12" s="142">
        <f t="shared" si="0"/>
        <v>1094</v>
      </c>
    </row>
    <row r="14" spans="1:21" x14ac:dyDescent="0.15">
      <c r="C14" t="s">
        <v>186</v>
      </c>
    </row>
    <row r="15" spans="1:21" x14ac:dyDescent="0.15">
      <c r="C15" t="s">
        <v>198</v>
      </c>
    </row>
  </sheetData>
  <mergeCells count="17">
    <mergeCell ref="N2:R2"/>
    <mergeCell ref="C3:L4"/>
    <mergeCell ref="R4:S4"/>
    <mergeCell ref="P5:Q5"/>
    <mergeCell ref="A6:B8"/>
    <mergeCell ref="C6:C8"/>
    <mergeCell ref="D6:D8"/>
    <mergeCell ref="F6:F8"/>
    <mergeCell ref="G6:K6"/>
    <mergeCell ref="L6:S6"/>
    <mergeCell ref="A12:B12"/>
    <mergeCell ref="E7:E8"/>
    <mergeCell ref="G7:K7"/>
    <mergeCell ref="L7:S7"/>
    <mergeCell ref="A9:B9"/>
    <mergeCell ref="A10:B10"/>
    <mergeCell ref="A11:B11"/>
  </mergeCells>
  <phoneticPr fontId="9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8"/>
  <sheetViews>
    <sheetView zoomScaleNormal="100" zoomScaleSheetLayoutView="100" workbookViewId="0"/>
  </sheetViews>
  <sheetFormatPr defaultRowHeight="13.5" x14ac:dyDescent="0.15"/>
  <cols>
    <col min="1" max="1" width="12.125" customWidth="1"/>
    <col min="2" max="2" width="5.5" customWidth="1"/>
    <col min="3" max="6" width="3.125" customWidth="1"/>
    <col min="7" max="7" width="3.625" customWidth="1"/>
    <col min="8" max="11" width="3.125" customWidth="1"/>
    <col min="12" max="12" width="3.5" customWidth="1"/>
    <col min="13" max="17" width="3.125" customWidth="1"/>
    <col min="18" max="18" width="3.625" customWidth="1"/>
    <col min="19" max="21" width="3.125" customWidth="1"/>
    <col min="22" max="22" width="5" customWidth="1"/>
    <col min="23" max="37" width="3.125" customWidth="1"/>
    <col min="38" max="38" width="5" customWidth="1"/>
    <col min="39" max="40" width="3.625" customWidth="1"/>
  </cols>
  <sheetData>
    <row r="1" spans="1:256" x14ac:dyDescent="0.15">
      <c r="AF1" s="257" t="s">
        <v>219</v>
      </c>
      <c r="AG1" s="257"/>
      <c r="AH1" s="257"/>
      <c r="AI1" s="257"/>
      <c r="AJ1" s="257"/>
      <c r="AK1" s="257"/>
    </row>
    <row r="2" spans="1:256" x14ac:dyDescent="0.15">
      <c r="AF2" s="101"/>
      <c r="AG2" s="101" t="s">
        <v>178</v>
      </c>
      <c r="AH2" s="101"/>
      <c r="AI2" s="101"/>
      <c r="AJ2" s="101"/>
      <c r="AK2" s="101"/>
    </row>
    <row r="3" spans="1:256" ht="14.25" thickBot="1" x14ac:dyDescent="0.2">
      <c r="AG3" t="s">
        <v>179</v>
      </c>
    </row>
    <row r="4" spans="1:256" ht="18.75" customHeight="1" x14ac:dyDescent="0.15">
      <c r="A4" s="258"/>
      <c r="B4" s="267" t="s">
        <v>170</v>
      </c>
      <c r="C4" s="261" t="s">
        <v>176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1"/>
      <c r="AF4" s="261"/>
      <c r="AG4" s="261"/>
      <c r="AH4" s="261"/>
      <c r="AI4" s="261"/>
      <c r="AJ4" s="261"/>
      <c r="AK4" s="261"/>
      <c r="AL4" s="262"/>
    </row>
    <row r="5" spans="1:256" ht="18.75" customHeight="1" x14ac:dyDescent="0.15">
      <c r="A5" s="259"/>
      <c r="B5" s="268"/>
      <c r="C5" s="270" t="s">
        <v>172</v>
      </c>
      <c r="D5" s="271"/>
      <c r="E5" s="271"/>
      <c r="F5" s="272"/>
      <c r="G5" s="270" t="s">
        <v>173</v>
      </c>
      <c r="H5" s="271"/>
      <c r="I5" s="271"/>
      <c r="J5" s="271"/>
      <c r="K5" s="272"/>
      <c r="L5" s="270" t="s">
        <v>174</v>
      </c>
      <c r="M5" s="271"/>
      <c r="N5" s="272"/>
      <c r="O5" s="252" t="s">
        <v>175</v>
      </c>
      <c r="P5" s="253"/>
      <c r="Q5" s="276"/>
      <c r="R5" s="280" t="s">
        <v>171</v>
      </c>
      <c r="S5" s="253"/>
      <c r="T5" s="253"/>
      <c r="U5" s="276"/>
      <c r="V5" s="252" t="s">
        <v>177</v>
      </c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4"/>
    </row>
    <row r="6" spans="1:256" ht="18.75" customHeight="1" x14ac:dyDescent="0.15">
      <c r="A6" s="259"/>
      <c r="B6" s="268"/>
      <c r="C6" s="273"/>
      <c r="D6" s="274"/>
      <c r="E6" s="274"/>
      <c r="F6" s="275"/>
      <c r="G6" s="273"/>
      <c r="H6" s="274"/>
      <c r="I6" s="274"/>
      <c r="J6" s="274"/>
      <c r="K6" s="275"/>
      <c r="L6" s="273"/>
      <c r="M6" s="274"/>
      <c r="N6" s="275"/>
      <c r="O6" s="277"/>
      <c r="P6" s="278"/>
      <c r="Q6" s="279"/>
      <c r="R6" s="277"/>
      <c r="S6" s="278"/>
      <c r="T6" s="278"/>
      <c r="U6" s="279"/>
      <c r="V6" s="255" t="s">
        <v>149</v>
      </c>
      <c r="W6" s="263" t="s">
        <v>150</v>
      </c>
      <c r="X6" s="264"/>
      <c r="Y6" s="264"/>
      <c r="Z6" s="264"/>
      <c r="AA6" s="264"/>
      <c r="AB6" s="265"/>
      <c r="AC6" s="263" t="s">
        <v>151</v>
      </c>
      <c r="AD6" s="264"/>
      <c r="AE6" s="265"/>
      <c r="AF6" s="263" t="s">
        <v>102</v>
      </c>
      <c r="AG6" s="264"/>
      <c r="AH6" s="264"/>
      <c r="AI6" s="264"/>
      <c r="AJ6" s="264"/>
      <c r="AK6" s="264"/>
      <c r="AL6" s="266"/>
    </row>
    <row r="7" spans="1:256" ht="67.5" customHeight="1" x14ac:dyDescent="0.15">
      <c r="A7" s="260"/>
      <c r="B7" s="269"/>
      <c r="C7" s="114" t="s">
        <v>95</v>
      </c>
      <c r="D7" s="88" t="s">
        <v>152</v>
      </c>
      <c r="E7" s="76" t="s">
        <v>153</v>
      </c>
      <c r="F7" s="84" t="s">
        <v>89</v>
      </c>
      <c r="G7" s="114" t="s">
        <v>95</v>
      </c>
      <c r="H7" s="88" t="s">
        <v>154</v>
      </c>
      <c r="I7" s="76" t="s">
        <v>155</v>
      </c>
      <c r="J7" s="76" t="s">
        <v>156</v>
      </c>
      <c r="K7" s="84" t="s">
        <v>89</v>
      </c>
      <c r="L7" s="114" t="s">
        <v>95</v>
      </c>
      <c r="M7" s="88" t="s">
        <v>157</v>
      </c>
      <c r="N7" s="84" t="s">
        <v>89</v>
      </c>
      <c r="O7" s="114" t="s">
        <v>95</v>
      </c>
      <c r="P7" s="90" t="s">
        <v>168</v>
      </c>
      <c r="Q7" s="84" t="s">
        <v>89</v>
      </c>
      <c r="R7" s="114" t="s">
        <v>95</v>
      </c>
      <c r="S7" s="88" t="s">
        <v>158</v>
      </c>
      <c r="T7" s="76" t="s">
        <v>159</v>
      </c>
      <c r="U7" s="84" t="s">
        <v>89</v>
      </c>
      <c r="V7" s="256"/>
      <c r="W7" s="87" t="s">
        <v>90</v>
      </c>
      <c r="X7" s="77" t="s">
        <v>91</v>
      </c>
      <c r="Y7" s="77" t="s">
        <v>160</v>
      </c>
      <c r="Z7" s="77" t="s">
        <v>161</v>
      </c>
      <c r="AA7" s="77" t="s">
        <v>162</v>
      </c>
      <c r="AB7" s="78" t="s">
        <v>89</v>
      </c>
      <c r="AC7" s="87" t="s">
        <v>163</v>
      </c>
      <c r="AD7" s="91" t="s">
        <v>164</v>
      </c>
      <c r="AE7" s="78" t="s">
        <v>165</v>
      </c>
      <c r="AF7" s="87" t="s">
        <v>92</v>
      </c>
      <c r="AG7" s="77" t="s">
        <v>93</v>
      </c>
      <c r="AH7" s="77" t="s">
        <v>166</v>
      </c>
      <c r="AI7" s="77" t="s">
        <v>94</v>
      </c>
      <c r="AJ7" s="77" t="s">
        <v>167</v>
      </c>
      <c r="AK7" s="89" t="s">
        <v>169</v>
      </c>
      <c r="AL7" s="81" t="s">
        <v>89</v>
      </c>
    </row>
    <row r="8" spans="1:256" s="125" customFormat="1" ht="33" customHeight="1" x14ac:dyDescent="0.15">
      <c r="A8" s="194" t="s">
        <v>199</v>
      </c>
      <c r="B8" s="219" t="s">
        <v>208</v>
      </c>
      <c r="C8" s="195">
        <v>2</v>
      </c>
      <c r="D8" s="126">
        <v>1</v>
      </c>
      <c r="E8" s="127">
        <v>0</v>
      </c>
      <c r="F8" s="128">
        <v>1</v>
      </c>
      <c r="G8" s="115">
        <v>20</v>
      </c>
      <c r="H8" s="129">
        <v>17</v>
      </c>
      <c r="I8" s="130">
        <v>3</v>
      </c>
      <c r="J8" s="130">
        <v>0</v>
      </c>
      <c r="K8" s="128">
        <v>0</v>
      </c>
      <c r="L8" s="115">
        <v>11</v>
      </c>
      <c r="M8" s="129">
        <v>10</v>
      </c>
      <c r="N8" s="131">
        <v>1</v>
      </c>
      <c r="O8" s="115">
        <v>0</v>
      </c>
      <c r="P8" s="131">
        <v>0</v>
      </c>
      <c r="Q8" s="128">
        <v>0</v>
      </c>
      <c r="R8" s="115">
        <v>25</v>
      </c>
      <c r="S8" s="129">
        <v>18</v>
      </c>
      <c r="T8" s="130">
        <v>6</v>
      </c>
      <c r="U8" s="131">
        <v>1</v>
      </c>
      <c r="V8" s="187">
        <v>131</v>
      </c>
      <c r="W8" s="132">
        <v>10</v>
      </c>
      <c r="X8" s="130">
        <v>0</v>
      </c>
      <c r="Y8" s="130">
        <v>0</v>
      </c>
      <c r="Z8" s="130">
        <v>0</v>
      </c>
      <c r="AA8" s="130">
        <v>2</v>
      </c>
      <c r="AB8" s="131">
        <v>2</v>
      </c>
      <c r="AC8" s="132">
        <v>4</v>
      </c>
      <c r="AD8" s="130">
        <v>13</v>
      </c>
      <c r="AE8" s="131">
        <v>29</v>
      </c>
      <c r="AF8" s="132">
        <v>4</v>
      </c>
      <c r="AG8" s="130">
        <v>5</v>
      </c>
      <c r="AH8" s="130">
        <v>34</v>
      </c>
      <c r="AI8" s="130">
        <v>0</v>
      </c>
      <c r="AJ8" s="130">
        <v>0</v>
      </c>
      <c r="AK8" s="133">
        <v>6</v>
      </c>
      <c r="AL8" s="134">
        <v>22</v>
      </c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108"/>
      <c r="BP8" s="108"/>
      <c r="BQ8" s="108"/>
      <c r="BR8" s="108"/>
      <c r="BS8" s="108"/>
      <c r="BT8" s="108"/>
      <c r="BU8" s="108"/>
      <c r="BV8" s="108"/>
      <c r="BW8" s="108"/>
      <c r="BX8" s="108"/>
      <c r="BY8" s="108"/>
      <c r="BZ8" s="108"/>
      <c r="CA8" s="108"/>
      <c r="CB8" s="108"/>
      <c r="CC8" s="108"/>
      <c r="CD8" s="108"/>
      <c r="CE8" s="108"/>
      <c r="CF8" s="108"/>
      <c r="CG8" s="108"/>
      <c r="CH8" s="108"/>
      <c r="CI8" s="108"/>
      <c r="CJ8" s="108"/>
      <c r="CK8" s="108"/>
      <c r="CL8" s="108"/>
      <c r="CM8" s="108"/>
      <c r="CN8" s="108"/>
      <c r="CO8" s="108"/>
      <c r="CP8" s="108"/>
      <c r="CQ8" s="108"/>
      <c r="CR8" s="108"/>
      <c r="CS8" s="108"/>
      <c r="CT8" s="108"/>
      <c r="CU8" s="108"/>
      <c r="CV8" s="108"/>
      <c r="CW8" s="108"/>
      <c r="CX8" s="108"/>
      <c r="CY8" s="108"/>
      <c r="CZ8" s="108"/>
      <c r="DA8" s="108"/>
      <c r="DB8" s="108"/>
      <c r="DC8" s="108"/>
      <c r="DD8" s="108"/>
      <c r="DE8" s="108"/>
      <c r="DF8" s="108"/>
      <c r="DG8" s="108"/>
      <c r="DH8" s="108"/>
      <c r="DI8" s="108"/>
      <c r="DJ8" s="108"/>
      <c r="DK8" s="108"/>
      <c r="DL8" s="108"/>
      <c r="DM8" s="108"/>
      <c r="DN8" s="108"/>
      <c r="DO8" s="108"/>
      <c r="DP8" s="108"/>
      <c r="DQ8" s="108"/>
      <c r="DR8" s="108"/>
      <c r="DS8" s="108"/>
      <c r="DT8" s="108"/>
      <c r="DU8" s="108"/>
      <c r="DV8" s="108"/>
      <c r="DW8" s="108"/>
      <c r="DX8" s="108"/>
      <c r="DY8" s="108"/>
      <c r="DZ8" s="108"/>
      <c r="EA8" s="108"/>
      <c r="EB8" s="108"/>
      <c r="EC8" s="108"/>
      <c r="ED8" s="108"/>
      <c r="EE8" s="108"/>
      <c r="EF8" s="108"/>
      <c r="EG8" s="108"/>
      <c r="EH8" s="108"/>
      <c r="EI8" s="108"/>
      <c r="EJ8" s="108"/>
      <c r="EK8" s="108"/>
      <c r="EL8" s="108"/>
      <c r="EM8" s="108"/>
      <c r="EN8" s="108"/>
      <c r="EO8" s="108"/>
      <c r="EP8" s="108"/>
      <c r="EQ8" s="108"/>
      <c r="ER8" s="108"/>
      <c r="ES8" s="108"/>
      <c r="ET8" s="108"/>
      <c r="EU8" s="108"/>
      <c r="EV8" s="108"/>
      <c r="EW8" s="108"/>
      <c r="EX8" s="108"/>
      <c r="EY8" s="108"/>
      <c r="EZ8" s="108"/>
      <c r="FA8" s="108"/>
      <c r="FB8" s="108"/>
      <c r="FC8" s="108"/>
      <c r="FD8" s="108"/>
      <c r="FE8" s="108"/>
      <c r="FF8" s="108"/>
      <c r="FG8" s="108"/>
      <c r="FH8" s="108"/>
      <c r="FI8" s="108"/>
      <c r="FJ8" s="108"/>
      <c r="FK8" s="108"/>
      <c r="FL8" s="108"/>
      <c r="FM8" s="108"/>
      <c r="FN8" s="108"/>
      <c r="FO8" s="108"/>
      <c r="FP8" s="108"/>
      <c r="FQ8" s="108"/>
      <c r="FR8" s="108"/>
      <c r="FS8" s="108"/>
      <c r="FT8" s="108"/>
      <c r="FU8" s="108"/>
      <c r="FV8" s="108"/>
      <c r="FW8" s="108"/>
      <c r="FX8" s="108"/>
      <c r="FY8" s="108"/>
      <c r="FZ8" s="108"/>
      <c r="GA8" s="108"/>
      <c r="GB8" s="108"/>
      <c r="GC8" s="108"/>
      <c r="GD8" s="108"/>
      <c r="GE8" s="108"/>
      <c r="GF8" s="108"/>
      <c r="GG8" s="108"/>
      <c r="GH8" s="108"/>
      <c r="GI8" s="108"/>
      <c r="GJ8" s="108"/>
      <c r="GK8" s="108"/>
      <c r="GL8" s="108"/>
      <c r="GM8" s="108"/>
      <c r="GN8" s="108"/>
      <c r="GO8" s="108"/>
      <c r="GP8" s="108"/>
      <c r="GQ8" s="108"/>
      <c r="GR8" s="108"/>
      <c r="GS8" s="108"/>
      <c r="GT8" s="108"/>
      <c r="GU8" s="108"/>
      <c r="GV8" s="108"/>
      <c r="GW8" s="108"/>
      <c r="GX8" s="108"/>
      <c r="GY8" s="108"/>
      <c r="GZ8" s="108"/>
      <c r="HA8" s="108"/>
      <c r="HB8" s="108"/>
      <c r="HC8" s="108"/>
      <c r="HD8" s="108"/>
      <c r="HE8" s="108"/>
      <c r="HF8" s="108"/>
      <c r="HG8" s="108"/>
      <c r="HH8" s="108"/>
      <c r="HI8" s="108"/>
      <c r="HJ8" s="108"/>
      <c r="HK8" s="108"/>
      <c r="HL8" s="108"/>
      <c r="HM8" s="108"/>
      <c r="HN8" s="108"/>
      <c r="HO8" s="108"/>
      <c r="HP8" s="108"/>
      <c r="HQ8" s="108"/>
      <c r="HR8" s="108"/>
      <c r="HS8" s="108"/>
      <c r="HT8" s="108"/>
      <c r="HU8" s="108"/>
      <c r="HV8" s="108"/>
      <c r="HW8" s="108"/>
      <c r="HX8" s="108"/>
      <c r="HY8" s="108"/>
      <c r="HZ8" s="108"/>
      <c r="IA8" s="108"/>
      <c r="IB8" s="108"/>
      <c r="IC8" s="108"/>
      <c r="ID8" s="108"/>
      <c r="IE8" s="108"/>
      <c r="IF8" s="108"/>
      <c r="IG8" s="108"/>
      <c r="IH8" s="108"/>
      <c r="II8" s="108"/>
      <c r="IJ8" s="108"/>
      <c r="IK8" s="108"/>
      <c r="IL8" s="108"/>
      <c r="IM8" s="108"/>
      <c r="IN8" s="108"/>
      <c r="IO8" s="108"/>
      <c r="IP8" s="108"/>
      <c r="IQ8" s="108"/>
      <c r="IR8" s="108"/>
      <c r="IS8" s="108"/>
      <c r="IT8" s="108"/>
      <c r="IU8" s="108"/>
      <c r="IV8" s="108"/>
    </row>
    <row r="9" spans="1:256" ht="33" customHeight="1" x14ac:dyDescent="0.15">
      <c r="A9" s="166" t="s">
        <v>187</v>
      </c>
      <c r="B9" s="218">
        <v>368</v>
      </c>
      <c r="C9" s="180">
        <v>2</v>
      </c>
      <c r="D9" s="181">
        <v>1</v>
      </c>
      <c r="E9" s="182">
        <v>0</v>
      </c>
      <c r="F9" s="183">
        <v>1</v>
      </c>
      <c r="G9" s="180">
        <v>40</v>
      </c>
      <c r="H9" s="181">
        <v>28</v>
      </c>
      <c r="I9" s="182">
        <v>19</v>
      </c>
      <c r="J9" s="182">
        <v>1</v>
      </c>
      <c r="K9" s="183">
        <v>1</v>
      </c>
      <c r="L9" s="180">
        <v>24</v>
      </c>
      <c r="M9" s="181">
        <v>23</v>
      </c>
      <c r="N9" s="183">
        <v>1</v>
      </c>
      <c r="O9" s="180">
        <v>2</v>
      </c>
      <c r="P9" s="184">
        <v>1</v>
      </c>
      <c r="Q9" s="183">
        <v>1</v>
      </c>
      <c r="R9" s="180">
        <v>49</v>
      </c>
      <c r="S9" s="181">
        <v>32</v>
      </c>
      <c r="T9" s="182">
        <v>9</v>
      </c>
      <c r="U9" s="183">
        <v>8</v>
      </c>
      <c r="V9" s="185">
        <v>251</v>
      </c>
      <c r="W9" s="95">
        <v>19</v>
      </c>
      <c r="X9" s="93">
        <v>0</v>
      </c>
      <c r="Y9" s="93">
        <v>0</v>
      </c>
      <c r="Z9" s="93">
        <v>0</v>
      </c>
      <c r="AA9" s="93">
        <v>5</v>
      </c>
      <c r="AB9" s="94">
        <v>3</v>
      </c>
      <c r="AC9" s="95">
        <v>7</v>
      </c>
      <c r="AD9" s="93">
        <v>22</v>
      </c>
      <c r="AE9" s="94">
        <v>54</v>
      </c>
      <c r="AF9" s="95">
        <v>10</v>
      </c>
      <c r="AG9" s="93">
        <v>13</v>
      </c>
      <c r="AH9" s="93">
        <v>69</v>
      </c>
      <c r="AI9" s="93">
        <v>1</v>
      </c>
      <c r="AJ9" s="93">
        <v>1</v>
      </c>
      <c r="AK9" s="96">
        <v>6</v>
      </c>
      <c r="AL9" s="97">
        <v>41</v>
      </c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108"/>
      <c r="BK9" s="108"/>
      <c r="BL9" s="108"/>
      <c r="BM9" s="108"/>
      <c r="BN9" s="108"/>
      <c r="BO9" s="108"/>
      <c r="BP9" s="108"/>
      <c r="BQ9" s="108"/>
      <c r="BR9" s="108"/>
      <c r="BS9" s="108"/>
      <c r="BT9" s="108"/>
      <c r="BU9" s="108"/>
      <c r="BV9" s="108"/>
      <c r="BW9" s="108"/>
      <c r="BX9" s="108"/>
      <c r="BY9" s="108"/>
      <c r="BZ9" s="108"/>
      <c r="CA9" s="108"/>
      <c r="CB9" s="108"/>
      <c r="CC9" s="108"/>
      <c r="CD9" s="108"/>
      <c r="CE9" s="108"/>
      <c r="CF9" s="108"/>
      <c r="CG9" s="108"/>
      <c r="CH9" s="108"/>
      <c r="CI9" s="108"/>
      <c r="CJ9" s="108"/>
      <c r="CK9" s="108"/>
      <c r="CL9" s="108"/>
      <c r="CM9" s="108"/>
      <c r="CN9" s="108"/>
      <c r="CO9" s="108"/>
      <c r="CP9" s="108"/>
      <c r="CQ9" s="108"/>
      <c r="CR9" s="108"/>
      <c r="CS9" s="108"/>
      <c r="CT9" s="108"/>
      <c r="CU9" s="108"/>
      <c r="CV9" s="108"/>
      <c r="CW9" s="108"/>
      <c r="CX9" s="108"/>
      <c r="CY9" s="108"/>
      <c r="CZ9" s="108"/>
      <c r="DA9" s="108"/>
      <c r="DB9" s="108"/>
      <c r="DC9" s="108"/>
      <c r="DD9" s="108"/>
      <c r="DE9" s="108"/>
      <c r="DF9" s="108"/>
      <c r="DG9" s="108"/>
      <c r="DH9" s="108"/>
      <c r="DI9" s="108"/>
      <c r="DJ9" s="108"/>
      <c r="DK9" s="108"/>
      <c r="DL9" s="108"/>
      <c r="DM9" s="108"/>
      <c r="DN9" s="108"/>
      <c r="DO9" s="108"/>
      <c r="DP9" s="108"/>
      <c r="DQ9" s="108"/>
      <c r="DR9" s="108"/>
      <c r="DS9" s="108"/>
      <c r="DT9" s="108"/>
      <c r="DU9" s="108"/>
      <c r="DV9" s="108"/>
      <c r="DW9" s="108"/>
      <c r="DX9" s="108"/>
      <c r="DY9" s="108"/>
      <c r="DZ9" s="108"/>
      <c r="EA9" s="108"/>
      <c r="EB9" s="108"/>
      <c r="EC9" s="108"/>
      <c r="ED9" s="108"/>
      <c r="EE9" s="108"/>
      <c r="EF9" s="108"/>
      <c r="EG9" s="108"/>
      <c r="EH9" s="108"/>
      <c r="EI9" s="108"/>
      <c r="EJ9" s="108"/>
      <c r="EK9" s="108"/>
      <c r="EL9" s="108"/>
      <c r="EM9" s="108"/>
      <c r="EN9" s="108"/>
      <c r="EO9" s="108"/>
      <c r="EP9" s="108"/>
      <c r="EQ9" s="108"/>
      <c r="ER9" s="108"/>
      <c r="ES9" s="108"/>
      <c r="ET9" s="108"/>
      <c r="EU9" s="108"/>
      <c r="EV9" s="108"/>
      <c r="EW9" s="108"/>
      <c r="EX9" s="108"/>
      <c r="EY9" s="108"/>
      <c r="EZ9" s="108"/>
      <c r="FA9" s="108"/>
      <c r="FB9" s="108"/>
      <c r="FC9" s="108"/>
      <c r="FD9" s="108"/>
      <c r="FE9" s="108"/>
      <c r="FF9" s="108"/>
      <c r="FG9" s="108"/>
      <c r="FH9" s="108"/>
      <c r="FI9" s="108"/>
      <c r="FJ9" s="108"/>
      <c r="FK9" s="108"/>
      <c r="FL9" s="108"/>
      <c r="FM9" s="108"/>
      <c r="FN9" s="108"/>
      <c r="FO9" s="108"/>
      <c r="FP9" s="108"/>
      <c r="FQ9" s="108"/>
      <c r="FR9" s="108"/>
      <c r="FS9" s="108"/>
      <c r="FT9" s="108"/>
      <c r="FU9" s="108"/>
      <c r="FV9" s="108"/>
      <c r="FW9" s="108"/>
      <c r="FX9" s="108"/>
      <c r="FY9" s="108"/>
      <c r="FZ9" s="108"/>
      <c r="GA9" s="108"/>
      <c r="GB9" s="108"/>
      <c r="GC9" s="108"/>
      <c r="GD9" s="108"/>
      <c r="GE9" s="108"/>
      <c r="GF9" s="108"/>
      <c r="GG9" s="108"/>
      <c r="GH9" s="108"/>
      <c r="GI9" s="108"/>
      <c r="GJ9" s="108"/>
      <c r="GK9" s="108"/>
      <c r="GL9" s="108"/>
      <c r="GM9" s="108"/>
      <c r="GN9" s="108"/>
      <c r="GO9" s="108"/>
      <c r="GP9" s="108"/>
      <c r="GQ9" s="108"/>
      <c r="GR9" s="108"/>
      <c r="GS9" s="108"/>
      <c r="GT9" s="108"/>
      <c r="GU9" s="108"/>
      <c r="GV9" s="108"/>
      <c r="GW9" s="108"/>
      <c r="GX9" s="108"/>
      <c r="GY9" s="108"/>
      <c r="GZ9" s="108"/>
      <c r="HA9" s="108"/>
      <c r="HB9" s="108"/>
      <c r="HC9" s="108"/>
      <c r="HD9" s="108"/>
      <c r="HE9" s="108"/>
      <c r="HF9" s="108"/>
      <c r="HG9" s="108"/>
      <c r="HH9" s="108"/>
      <c r="HI9" s="108"/>
      <c r="HJ9" s="108"/>
      <c r="HK9" s="108"/>
      <c r="HL9" s="108"/>
      <c r="HM9" s="108"/>
      <c r="HN9" s="108"/>
      <c r="HO9" s="108"/>
      <c r="HP9" s="108"/>
      <c r="HQ9" s="108"/>
      <c r="HR9" s="108"/>
      <c r="HS9" s="108"/>
      <c r="HT9" s="108"/>
      <c r="HU9" s="108"/>
      <c r="HV9" s="108"/>
      <c r="HW9" s="108"/>
      <c r="HX9" s="108"/>
      <c r="HY9" s="108"/>
      <c r="HZ9" s="108"/>
      <c r="IA9" s="108"/>
      <c r="IB9" s="108"/>
      <c r="IC9" s="108"/>
      <c r="ID9" s="108"/>
      <c r="IE9" s="108"/>
      <c r="IF9" s="108"/>
      <c r="IG9" s="108"/>
      <c r="IH9" s="108"/>
      <c r="II9" s="108"/>
      <c r="IJ9" s="108"/>
      <c r="IK9" s="108"/>
      <c r="IL9" s="108"/>
      <c r="IM9" s="108"/>
      <c r="IN9" s="108"/>
      <c r="IO9" s="108"/>
      <c r="IP9" s="108"/>
      <c r="IQ9" s="108"/>
      <c r="IR9" s="108"/>
      <c r="IS9" s="108"/>
      <c r="IT9" s="108"/>
      <c r="IU9" s="108"/>
      <c r="IV9" s="108"/>
    </row>
    <row r="10" spans="1:256" s="125" customFormat="1" ht="33" hidden="1" customHeight="1" x14ac:dyDescent="0.15">
      <c r="A10" s="167"/>
      <c r="B10" s="119"/>
      <c r="C10" s="115"/>
      <c r="D10" s="129"/>
      <c r="E10" s="130"/>
      <c r="F10" s="131"/>
      <c r="G10" s="115"/>
      <c r="H10" s="129"/>
      <c r="I10" s="130"/>
      <c r="J10" s="130"/>
      <c r="K10" s="131"/>
      <c r="L10" s="115"/>
      <c r="M10" s="129"/>
      <c r="N10" s="131"/>
      <c r="O10" s="115"/>
      <c r="P10" s="135"/>
      <c r="Q10" s="131"/>
      <c r="R10" s="115"/>
      <c r="S10" s="129"/>
      <c r="T10" s="130"/>
      <c r="U10" s="131"/>
      <c r="V10" s="100"/>
      <c r="W10" s="132"/>
      <c r="X10" s="130"/>
      <c r="Y10" s="130"/>
      <c r="Z10" s="130"/>
      <c r="AA10" s="130"/>
      <c r="AB10" s="131"/>
      <c r="AC10" s="132"/>
      <c r="AD10" s="130"/>
      <c r="AE10" s="131"/>
      <c r="AF10" s="132"/>
      <c r="AG10" s="130"/>
      <c r="AH10" s="130"/>
      <c r="AI10" s="130"/>
      <c r="AJ10" s="130"/>
      <c r="AK10" s="133"/>
      <c r="AL10" s="134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8"/>
      <c r="CF10" s="108"/>
      <c r="CG10" s="108"/>
      <c r="CH10" s="108"/>
      <c r="CI10" s="108"/>
      <c r="CJ10" s="108"/>
      <c r="CK10" s="108"/>
      <c r="CL10" s="108"/>
      <c r="CM10" s="108"/>
      <c r="CN10" s="108"/>
      <c r="CO10" s="108"/>
      <c r="CP10" s="108"/>
      <c r="CQ10" s="108"/>
      <c r="CR10" s="108"/>
      <c r="CS10" s="108"/>
      <c r="CT10" s="108"/>
      <c r="CU10" s="108"/>
      <c r="CV10" s="108"/>
      <c r="CW10" s="108"/>
      <c r="CX10" s="108"/>
      <c r="CY10" s="108"/>
      <c r="CZ10" s="108"/>
      <c r="DA10" s="108"/>
      <c r="DB10" s="108"/>
      <c r="DC10" s="108"/>
      <c r="DD10" s="108"/>
      <c r="DE10" s="108"/>
      <c r="DF10" s="108"/>
      <c r="DG10" s="108"/>
      <c r="DH10" s="108"/>
      <c r="DI10" s="108"/>
      <c r="DJ10" s="108"/>
      <c r="DK10" s="108"/>
      <c r="DL10" s="108"/>
      <c r="DM10" s="108"/>
      <c r="DN10" s="108"/>
      <c r="DO10" s="108"/>
      <c r="DP10" s="108"/>
      <c r="DQ10" s="108"/>
      <c r="DR10" s="108"/>
      <c r="DS10" s="108"/>
      <c r="DT10" s="108"/>
      <c r="DU10" s="108"/>
      <c r="DV10" s="108"/>
      <c r="DW10" s="108"/>
      <c r="DX10" s="108"/>
      <c r="DY10" s="108"/>
      <c r="DZ10" s="108"/>
      <c r="EA10" s="108"/>
      <c r="EB10" s="108"/>
      <c r="EC10" s="108"/>
      <c r="ED10" s="108"/>
      <c r="EE10" s="108"/>
      <c r="EF10" s="108"/>
      <c r="EG10" s="108"/>
      <c r="EH10" s="108"/>
      <c r="EI10" s="108"/>
      <c r="EJ10" s="108"/>
      <c r="EK10" s="108"/>
      <c r="EL10" s="108"/>
      <c r="EM10" s="108"/>
      <c r="EN10" s="108"/>
      <c r="EO10" s="108"/>
      <c r="EP10" s="108"/>
      <c r="EQ10" s="108"/>
      <c r="ER10" s="108"/>
      <c r="ES10" s="108"/>
      <c r="ET10" s="108"/>
      <c r="EU10" s="108"/>
      <c r="EV10" s="108"/>
      <c r="EW10" s="108"/>
      <c r="EX10" s="108"/>
      <c r="EY10" s="108"/>
      <c r="EZ10" s="108"/>
      <c r="FA10" s="108"/>
      <c r="FB10" s="108"/>
      <c r="FC10" s="108"/>
      <c r="FD10" s="108"/>
      <c r="FE10" s="108"/>
      <c r="FF10" s="108"/>
      <c r="FG10" s="108"/>
      <c r="FH10" s="108"/>
      <c r="FI10" s="108"/>
      <c r="FJ10" s="108"/>
      <c r="FK10" s="108"/>
      <c r="FL10" s="108"/>
      <c r="FM10" s="108"/>
      <c r="FN10" s="108"/>
      <c r="FO10" s="108"/>
      <c r="FP10" s="108"/>
      <c r="FQ10" s="108"/>
      <c r="FR10" s="108"/>
      <c r="FS10" s="108"/>
      <c r="FT10" s="108"/>
      <c r="FU10" s="108"/>
      <c r="FV10" s="108"/>
      <c r="FW10" s="108"/>
      <c r="FX10" s="108"/>
      <c r="FY10" s="108"/>
      <c r="FZ10" s="108"/>
      <c r="GA10" s="108"/>
      <c r="GB10" s="108"/>
      <c r="GC10" s="108"/>
      <c r="GD10" s="108"/>
      <c r="GE10" s="108"/>
      <c r="GF10" s="108"/>
      <c r="GG10" s="108"/>
      <c r="GH10" s="108"/>
      <c r="GI10" s="108"/>
      <c r="GJ10" s="108"/>
      <c r="GK10" s="108"/>
      <c r="GL10" s="108"/>
      <c r="GM10" s="108"/>
      <c r="GN10" s="108"/>
      <c r="GO10" s="108"/>
      <c r="GP10" s="108"/>
      <c r="GQ10" s="108"/>
      <c r="GR10" s="108"/>
      <c r="GS10" s="108"/>
      <c r="GT10" s="108"/>
      <c r="GU10" s="108"/>
      <c r="GV10" s="108"/>
      <c r="GW10" s="108"/>
      <c r="GX10" s="108"/>
      <c r="GY10" s="108"/>
      <c r="GZ10" s="108"/>
      <c r="HA10" s="108"/>
      <c r="HB10" s="108"/>
      <c r="HC10" s="108"/>
      <c r="HD10" s="108"/>
      <c r="HE10" s="108"/>
      <c r="HF10" s="108"/>
      <c r="HG10" s="108"/>
      <c r="HH10" s="108"/>
      <c r="HI10" s="108"/>
      <c r="HJ10" s="108"/>
      <c r="HK10" s="108"/>
      <c r="HL10" s="108"/>
      <c r="HM10" s="108"/>
      <c r="HN10" s="108"/>
      <c r="HO10" s="108"/>
      <c r="HP10" s="108"/>
      <c r="HQ10" s="108"/>
      <c r="HR10" s="108"/>
      <c r="HS10" s="108"/>
      <c r="HT10" s="108"/>
      <c r="HU10" s="108"/>
      <c r="HV10" s="108"/>
      <c r="HW10" s="108"/>
      <c r="HX10" s="108"/>
      <c r="HY10" s="108"/>
      <c r="HZ10" s="108"/>
      <c r="IA10" s="108"/>
      <c r="IB10" s="108"/>
      <c r="IC10" s="108"/>
      <c r="ID10" s="108"/>
      <c r="IE10" s="108"/>
      <c r="IF10" s="108"/>
      <c r="IG10" s="108"/>
      <c r="IH10" s="108"/>
      <c r="II10" s="108"/>
      <c r="IJ10" s="108"/>
      <c r="IK10" s="108"/>
      <c r="IL10" s="108"/>
      <c r="IM10" s="108"/>
      <c r="IN10" s="108"/>
      <c r="IO10" s="108"/>
      <c r="IP10" s="108"/>
      <c r="IQ10" s="108"/>
      <c r="IR10" s="108"/>
      <c r="IS10" s="108"/>
      <c r="IT10" s="108"/>
      <c r="IU10" s="108"/>
      <c r="IV10" s="108"/>
    </row>
    <row r="11" spans="1:256" ht="33" hidden="1" customHeight="1" x14ac:dyDescent="0.15">
      <c r="A11" s="168"/>
      <c r="B11" s="86"/>
      <c r="C11" s="116"/>
      <c r="D11" s="83"/>
      <c r="E11" s="79"/>
      <c r="F11" s="80"/>
      <c r="G11" s="116"/>
      <c r="H11" s="83"/>
      <c r="I11" s="79"/>
      <c r="J11" s="79"/>
      <c r="K11" s="80"/>
      <c r="L11" s="116"/>
      <c r="M11" s="83"/>
      <c r="N11" s="80"/>
      <c r="O11" s="116"/>
      <c r="P11" s="83"/>
      <c r="Q11" s="80"/>
      <c r="R11" s="116"/>
      <c r="S11" s="83"/>
      <c r="T11" s="79"/>
      <c r="U11" s="80"/>
      <c r="V11" s="116"/>
      <c r="W11" s="85"/>
      <c r="X11" s="79"/>
      <c r="Y11" s="79"/>
      <c r="Z11" s="79"/>
      <c r="AA11" s="79"/>
      <c r="AB11" s="80"/>
      <c r="AC11" s="85"/>
      <c r="AD11" s="79"/>
      <c r="AE11" s="80"/>
      <c r="AF11" s="85"/>
      <c r="AG11" s="79"/>
      <c r="AH11" s="79"/>
      <c r="AI11" s="79"/>
      <c r="AJ11" s="79"/>
      <c r="AK11" s="79"/>
      <c r="AL11" s="82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108"/>
      <c r="BR11" s="108"/>
      <c r="BS11" s="108"/>
      <c r="BT11" s="108"/>
      <c r="BU11" s="108"/>
      <c r="BV11" s="108"/>
      <c r="BW11" s="108"/>
      <c r="BX11" s="108"/>
      <c r="BY11" s="108"/>
      <c r="BZ11" s="108"/>
      <c r="CA11" s="108"/>
      <c r="CB11" s="108"/>
      <c r="CC11" s="108"/>
      <c r="CD11" s="108"/>
      <c r="CE11" s="108"/>
      <c r="CF11" s="108"/>
      <c r="CG11" s="108"/>
      <c r="CH11" s="108"/>
      <c r="CI11" s="108"/>
      <c r="CJ11" s="108"/>
      <c r="CK11" s="108"/>
      <c r="CL11" s="108"/>
      <c r="CM11" s="108"/>
      <c r="CN11" s="108"/>
      <c r="CO11" s="108"/>
      <c r="CP11" s="108"/>
      <c r="CQ11" s="108"/>
      <c r="CR11" s="108"/>
      <c r="CS11" s="108"/>
      <c r="CT11" s="108"/>
      <c r="CU11" s="108"/>
      <c r="CV11" s="108"/>
      <c r="CW11" s="108"/>
      <c r="CX11" s="108"/>
      <c r="CY11" s="108"/>
      <c r="CZ11" s="108"/>
      <c r="DA11" s="108"/>
      <c r="DB11" s="108"/>
      <c r="DC11" s="108"/>
      <c r="DD11" s="108"/>
      <c r="DE11" s="108"/>
      <c r="DF11" s="108"/>
      <c r="DG11" s="108"/>
      <c r="DH11" s="108"/>
      <c r="DI11" s="108"/>
      <c r="DJ11" s="108"/>
      <c r="DK11" s="108"/>
      <c r="DL11" s="108"/>
      <c r="DM11" s="108"/>
      <c r="DN11" s="108"/>
      <c r="DO11" s="108"/>
      <c r="DP11" s="108"/>
      <c r="DQ11" s="108"/>
      <c r="DR11" s="108"/>
      <c r="DS11" s="108"/>
      <c r="DT11" s="108"/>
      <c r="DU11" s="108"/>
      <c r="DV11" s="108"/>
      <c r="DW11" s="108"/>
      <c r="DX11" s="108"/>
      <c r="DY11" s="108"/>
      <c r="DZ11" s="108"/>
      <c r="EA11" s="108"/>
      <c r="EB11" s="108"/>
      <c r="EC11" s="108"/>
      <c r="ED11" s="108"/>
      <c r="EE11" s="108"/>
      <c r="EF11" s="108"/>
      <c r="EG11" s="108"/>
      <c r="EH11" s="108"/>
      <c r="EI11" s="108"/>
      <c r="EJ11" s="108"/>
      <c r="EK11" s="108"/>
      <c r="EL11" s="108"/>
      <c r="EM11" s="108"/>
      <c r="EN11" s="108"/>
      <c r="EO11" s="108"/>
      <c r="EP11" s="108"/>
      <c r="EQ11" s="108"/>
      <c r="ER11" s="108"/>
      <c r="ES11" s="108"/>
      <c r="ET11" s="108"/>
      <c r="EU11" s="108"/>
      <c r="EV11" s="108"/>
      <c r="EW11" s="108"/>
      <c r="EX11" s="108"/>
      <c r="EY11" s="108"/>
      <c r="EZ11" s="108"/>
      <c r="FA11" s="108"/>
      <c r="FB11" s="108"/>
      <c r="FC11" s="108"/>
      <c r="FD11" s="108"/>
      <c r="FE11" s="108"/>
      <c r="FF11" s="108"/>
      <c r="FG11" s="108"/>
      <c r="FH11" s="108"/>
      <c r="FI11" s="108"/>
      <c r="FJ11" s="108"/>
      <c r="FK11" s="108"/>
      <c r="FL11" s="108"/>
      <c r="FM11" s="108"/>
      <c r="FN11" s="108"/>
      <c r="FO11" s="108"/>
      <c r="FP11" s="108"/>
      <c r="FQ11" s="108"/>
      <c r="FR11" s="108"/>
      <c r="FS11" s="108"/>
      <c r="FT11" s="108"/>
      <c r="FU11" s="108"/>
      <c r="FV11" s="108"/>
      <c r="FW11" s="108"/>
      <c r="FX11" s="108"/>
      <c r="FY11" s="108"/>
      <c r="FZ11" s="108"/>
      <c r="GA11" s="108"/>
      <c r="GB11" s="108"/>
      <c r="GC11" s="108"/>
      <c r="GD11" s="108"/>
      <c r="GE11" s="108"/>
      <c r="GF11" s="108"/>
      <c r="GG11" s="108"/>
      <c r="GH11" s="108"/>
      <c r="GI11" s="108"/>
      <c r="GJ11" s="108"/>
      <c r="GK11" s="108"/>
      <c r="GL11" s="108"/>
      <c r="GM11" s="108"/>
      <c r="GN11" s="108"/>
      <c r="GO11" s="108"/>
      <c r="GP11" s="108"/>
      <c r="GQ11" s="108"/>
      <c r="GR11" s="108"/>
      <c r="GS11" s="108"/>
      <c r="GT11" s="108"/>
      <c r="GU11" s="108"/>
      <c r="GV11" s="108"/>
      <c r="GW11" s="108"/>
      <c r="GX11" s="108"/>
      <c r="GY11" s="108"/>
      <c r="GZ11" s="108"/>
      <c r="HA11" s="108"/>
      <c r="HB11" s="108"/>
      <c r="HC11" s="108"/>
      <c r="HD11" s="108"/>
      <c r="HE11" s="108"/>
      <c r="HF11" s="108"/>
      <c r="HG11" s="108"/>
      <c r="HH11" s="108"/>
      <c r="HI11" s="108"/>
      <c r="HJ11" s="108"/>
      <c r="HK11" s="108"/>
      <c r="HL11" s="108"/>
      <c r="HM11" s="108"/>
      <c r="HN11" s="108"/>
      <c r="HO11" s="108"/>
      <c r="HP11" s="108"/>
      <c r="HQ11" s="108"/>
      <c r="HR11" s="108"/>
      <c r="HS11" s="108"/>
      <c r="HT11" s="108"/>
      <c r="HU11" s="108"/>
      <c r="HV11" s="108"/>
      <c r="HW11" s="108"/>
      <c r="HX11" s="108"/>
      <c r="HY11" s="108"/>
      <c r="HZ11" s="108"/>
      <c r="IA11" s="108"/>
      <c r="IB11" s="108"/>
      <c r="IC11" s="108"/>
      <c r="ID11" s="108"/>
      <c r="IE11" s="108"/>
      <c r="IF11" s="108"/>
      <c r="IG11" s="108"/>
      <c r="IH11" s="108"/>
      <c r="II11" s="108"/>
      <c r="IJ11" s="108"/>
      <c r="IK11" s="108"/>
      <c r="IL11" s="108"/>
      <c r="IM11" s="108"/>
      <c r="IN11" s="108"/>
      <c r="IO11" s="108"/>
      <c r="IP11" s="108"/>
      <c r="IQ11" s="108"/>
      <c r="IR11" s="108"/>
      <c r="IS11" s="108"/>
      <c r="IT11" s="108"/>
      <c r="IU11" s="108"/>
      <c r="IV11" s="108"/>
    </row>
    <row r="12" spans="1:256" s="125" customFormat="1" ht="33" hidden="1" customHeight="1" x14ac:dyDescent="0.15">
      <c r="A12" s="169"/>
      <c r="B12" s="119"/>
      <c r="C12" s="116"/>
      <c r="D12" s="120"/>
      <c r="E12" s="121"/>
      <c r="F12" s="122"/>
      <c r="G12" s="116"/>
      <c r="H12" s="120"/>
      <c r="I12" s="121"/>
      <c r="J12" s="121"/>
      <c r="K12" s="122"/>
      <c r="L12" s="116"/>
      <c r="M12" s="120"/>
      <c r="N12" s="122"/>
      <c r="O12" s="116"/>
      <c r="P12" s="120"/>
      <c r="Q12" s="122"/>
      <c r="R12" s="116"/>
      <c r="S12" s="120"/>
      <c r="T12" s="121"/>
      <c r="U12" s="122"/>
      <c r="V12" s="116"/>
      <c r="W12" s="123"/>
      <c r="X12" s="121"/>
      <c r="Y12" s="121"/>
      <c r="Z12" s="121"/>
      <c r="AA12" s="121"/>
      <c r="AB12" s="122"/>
      <c r="AC12" s="123"/>
      <c r="AD12" s="121"/>
      <c r="AE12" s="122"/>
      <c r="AF12" s="123"/>
      <c r="AG12" s="121"/>
      <c r="AH12" s="121"/>
      <c r="AI12" s="121"/>
      <c r="AJ12" s="121"/>
      <c r="AK12" s="121"/>
      <c r="AL12" s="124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  <c r="BA12" s="108"/>
      <c r="BB12" s="108"/>
      <c r="BC12" s="108"/>
      <c r="BD12" s="108"/>
      <c r="BE12" s="108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108"/>
      <c r="BR12" s="108"/>
      <c r="BS12" s="108"/>
      <c r="BT12" s="108"/>
      <c r="BU12" s="108"/>
      <c r="BV12" s="108"/>
      <c r="BW12" s="108"/>
      <c r="BX12" s="108"/>
      <c r="BY12" s="108"/>
      <c r="BZ12" s="108"/>
      <c r="CA12" s="108"/>
      <c r="CB12" s="108"/>
      <c r="CC12" s="108"/>
      <c r="CD12" s="108"/>
      <c r="CE12" s="108"/>
      <c r="CF12" s="108"/>
      <c r="CG12" s="108"/>
      <c r="CH12" s="108"/>
      <c r="CI12" s="108"/>
      <c r="CJ12" s="108"/>
      <c r="CK12" s="108"/>
      <c r="CL12" s="108"/>
      <c r="CM12" s="108"/>
      <c r="CN12" s="108"/>
      <c r="CO12" s="108"/>
      <c r="CP12" s="108"/>
      <c r="CQ12" s="108"/>
      <c r="CR12" s="108"/>
      <c r="CS12" s="108"/>
      <c r="CT12" s="108"/>
      <c r="CU12" s="108"/>
      <c r="CV12" s="108"/>
      <c r="CW12" s="108"/>
      <c r="CX12" s="108"/>
      <c r="CY12" s="108"/>
      <c r="CZ12" s="108"/>
      <c r="DA12" s="108"/>
      <c r="DB12" s="108"/>
      <c r="DC12" s="108"/>
      <c r="DD12" s="108"/>
      <c r="DE12" s="108"/>
      <c r="DF12" s="108"/>
      <c r="DG12" s="108"/>
      <c r="DH12" s="108"/>
      <c r="DI12" s="108"/>
      <c r="DJ12" s="108"/>
      <c r="DK12" s="108"/>
      <c r="DL12" s="108"/>
      <c r="DM12" s="108"/>
      <c r="DN12" s="108"/>
      <c r="DO12" s="108"/>
      <c r="DP12" s="108"/>
      <c r="DQ12" s="108"/>
      <c r="DR12" s="108"/>
      <c r="DS12" s="108"/>
      <c r="DT12" s="108"/>
      <c r="DU12" s="108"/>
      <c r="DV12" s="108"/>
      <c r="DW12" s="108"/>
      <c r="DX12" s="108"/>
      <c r="DY12" s="108"/>
      <c r="DZ12" s="108"/>
      <c r="EA12" s="108"/>
      <c r="EB12" s="108"/>
      <c r="EC12" s="108"/>
      <c r="ED12" s="108"/>
      <c r="EE12" s="108"/>
      <c r="EF12" s="108"/>
      <c r="EG12" s="108"/>
      <c r="EH12" s="108"/>
      <c r="EI12" s="108"/>
      <c r="EJ12" s="108"/>
      <c r="EK12" s="108"/>
      <c r="EL12" s="108"/>
      <c r="EM12" s="108"/>
      <c r="EN12" s="108"/>
      <c r="EO12" s="108"/>
      <c r="EP12" s="108"/>
      <c r="EQ12" s="108"/>
      <c r="ER12" s="108"/>
      <c r="ES12" s="108"/>
      <c r="ET12" s="108"/>
      <c r="EU12" s="108"/>
      <c r="EV12" s="108"/>
      <c r="EW12" s="108"/>
      <c r="EX12" s="108"/>
      <c r="EY12" s="108"/>
      <c r="EZ12" s="108"/>
      <c r="FA12" s="108"/>
      <c r="FB12" s="108"/>
      <c r="FC12" s="108"/>
      <c r="FD12" s="108"/>
      <c r="FE12" s="108"/>
      <c r="FF12" s="108"/>
      <c r="FG12" s="108"/>
      <c r="FH12" s="108"/>
      <c r="FI12" s="108"/>
      <c r="FJ12" s="108"/>
      <c r="FK12" s="108"/>
      <c r="FL12" s="108"/>
      <c r="FM12" s="108"/>
      <c r="FN12" s="108"/>
      <c r="FO12" s="108"/>
      <c r="FP12" s="108"/>
      <c r="FQ12" s="108"/>
      <c r="FR12" s="108"/>
      <c r="FS12" s="108"/>
      <c r="FT12" s="108"/>
      <c r="FU12" s="108"/>
      <c r="FV12" s="108"/>
      <c r="FW12" s="108"/>
      <c r="FX12" s="108"/>
      <c r="FY12" s="108"/>
      <c r="FZ12" s="108"/>
      <c r="GA12" s="108"/>
      <c r="GB12" s="108"/>
      <c r="GC12" s="108"/>
      <c r="GD12" s="108"/>
      <c r="GE12" s="108"/>
      <c r="GF12" s="108"/>
      <c r="GG12" s="108"/>
      <c r="GH12" s="108"/>
      <c r="GI12" s="108"/>
      <c r="GJ12" s="108"/>
      <c r="GK12" s="108"/>
      <c r="GL12" s="108"/>
      <c r="GM12" s="108"/>
      <c r="GN12" s="108"/>
      <c r="GO12" s="108"/>
      <c r="GP12" s="108"/>
      <c r="GQ12" s="108"/>
      <c r="GR12" s="108"/>
      <c r="GS12" s="108"/>
      <c r="GT12" s="108"/>
      <c r="GU12" s="108"/>
      <c r="GV12" s="108"/>
      <c r="GW12" s="108"/>
      <c r="GX12" s="108"/>
      <c r="GY12" s="108"/>
      <c r="GZ12" s="108"/>
      <c r="HA12" s="108"/>
      <c r="HB12" s="108"/>
      <c r="HC12" s="108"/>
      <c r="HD12" s="108"/>
      <c r="HE12" s="108"/>
      <c r="HF12" s="108"/>
      <c r="HG12" s="108"/>
      <c r="HH12" s="108"/>
      <c r="HI12" s="108"/>
      <c r="HJ12" s="108"/>
      <c r="HK12" s="108"/>
      <c r="HL12" s="108"/>
      <c r="HM12" s="108"/>
      <c r="HN12" s="108"/>
      <c r="HO12" s="108"/>
      <c r="HP12" s="108"/>
      <c r="HQ12" s="108"/>
      <c r="HR12" s="108"/>
      <c r="HS12" s="108"/>
      <c r="HT12" s="108"/>
      <c r="HU12" s="108"/>
      <c r="HV12" s="108"/>
      <c r="HW12" s="108"/>
      <c r="HX12" s="108"/>
      <c r="HY12" s="108"/>
      <c r="HZ12" s="108"/>
      <c r="IA12" s="108"/>
      <c r="IB12" s="108"/>
      <c r="IC12" s="108"/>
      <c r="ID12" s="108"/>
      <c r="IE12" s="108"/>
      <c r="IF12" s="108"/>
      <c r="IG12" s="108"/>
      <c r="IH12" s="108"/>
      <c r="II12" s="108"/>
      <c r="IJ12" s="108"/>
      <c r="IK12" s="108"/>
      <c r="IL12" s="108"/>
      <c r="IM12" s="108"/>
      <c r="IN12" s="108"/>
      <c r="IO12" s="108"/>
      <c r="IP12" s="108"/>
      <c r="IQ12" s="108"/>
      <c r="IR12" s="108"/>
      <c r="IS12" s="108"/>
      <c r="IT12" s="108"/>
      <c r="IU12" s="108"/>
      <c r="IV12" s="108"/>
    </row>
    <row r="13" spans="1:256" s="99" customFormat="1" ht="33" hidden="1" customHeight="1" x14ac:dyDescent="0.15">
      <c r="A13" s="170"/>
      <c r="B13" s="102"/>
      <c r="C13" s="116"/>
      <c r="D13" s="103"/>
      <c r="E13" s="104"/>
      <c r="F13" s="105"/>
      <c r="G13" s="116"/>
      <c r="H13" s="103"/>
      <c r="I13" s="104"/>
      <c r="J13" s="104"/>
      <c r="K13" s="105"/>
      <c r="L13" s="116"/>
      <c r="M13" s="103"/>
      <c r="N13" s="105"/>
      <c r="O13" s="116"/>
      <c r="P13" s="103"/>
      <c r="Q13" s="105"/>
      <c r="R13" s="116"/>
      <c r="S13" s="103"/>
      <c r="T13" s="104"/>
      <c r="U13" s="105"/>
      <c r="V13" s="116"/>
      <c r="W13" s="106"/>
      <c r="X13" s="104"/>
      <c r="Y13" s="104"/>
      <c r="Z13" s="104"/>
      <c r="AA13" s="104"/>
      <c r="AB13" s="105"/>
      <c r="AC13" s="106"/>
      <c r="AD13" s="104"/>
      <c r="AE13" s="105"/>
      <c r="AF13" s="106"/>
      <c r="AG13" s="104"/>
      <c r="AH13" s="104"/>
      <c r="AI13" s="104"/>
      <c r="AJ13" s="104"/>
      <c r="AK13" s="104"/>
      <c r="AL13" s="107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8"/>
      <c r="CS13" s="108"/>
      <c r="CT13" s="108"/>
      <c r="CU13" s="108"/>
      <c r="CV13" s="108"/>
      <c r="CW13" s="108"/>
      <c r="CX13" s="108"/>
      <c r="CY13" s="108"/>
      <c r="CZ13" s="108"/>
      <c r="DA13" s="108"/>
      <c r="DB13" s="108"/>
      <c r="DC13" s="108"/>
      <c r="DD13" s="108"/>
      <c r="DE13" s="108"/>
      <c r="DF13" s="108"/>
      <c r="DG13" s="108"/>
      <c r="DH13" s="108"/>
      <c r="DI13" s="108"/>
      <c r="DJ13" s="108"/>
      <c r="DK13" s="108"/>
      <c r="DL13" s="108"/>
      <c r="DM13" s="108"/>
      <c r="DN13" s="108"/>
      <c r="DO13" s="108"/>
      <c r="DP13" s="108"/>
      <c r="DQ13" s="108"/>
      <c r="DR13" s="108"/>
      <c r="DS13" s="108"/>
      <c r="DT13" s="108"/>
      <c r="DU13" s="108"/>
      <c r="DV13" s="108"/>
      <c r="DW13" s="108"/>
      <c r="DX13" s="108"/>
      <c r="DY13" s="108"/>
      <c r="DZ13" s="108"/>
      <c r="EA13" s="108"/>
      <c r="EB13" s="108"/>
      <c r="EC13" s="108"/>
      <c r="ED13" s="108"/>
      <c r="EE13" s="108"/>
      <c r="EF13" s="108"/>
      <c r="EG13" s="108"/>
      <c r="EH13" s="108"/>
      <c r="EI13" s="108"/>
      <c r="EJ13" s="108"/>
      <c r="EK13" s="108"/>
      <c r="EL13" s="108"/>
      <c r="EM13" s="108"/>
      <c r="EN13" s="108"/>
      <c r="EO13" s="108"/>
      <c r="EP13" s="108"/>
      <c r="EQ13" s="108"/>
      <c r="ER13" s="108"/>
      <c r="ES13" s="108"/>
      <c r="ET13" s="108"/>
      <c r="EU13" s="108"/>
      <c r="EV13" s="108"/>
      <c r="EW13" s="108"/>
      <c r="EX13" s="108"/>
      <c r="EY13" s="108"/>
      <c r="EZ13" s="108"/>
      <c r="FA13" s="108"/>
      <c r="FB13" s="108"/>
      <c r="FC13" s="108"/>
      <c r="FD13" s="108"/>
      <c r="FE13" s="108"/>
      <c r="FF13" s="108"/>
      <c r="FG13" s="108"/>
      <c r="FH13" s="108"/>
      <c r="FI13" s="108"/>
      <c r="FJ13" s="108"/>
      <c r="FK13" s="108"/>
      <c r="FL13" s="108"/>
      <c r="FM13" s="108"/>
      <c r="FN13" s="108"/>
      <c r="FO13" s="108"/>
      <c r="FP13" s="108"/>
      <c r="FQ13" s="108"/>
      <c r="FR13" s="108"/>
      <c r="FS13" s="108"/>
      <c r="FT13" s="108"/>
      <c r="FU13" s="108"/>
      <c r="FV13" s="108"/>
      <c r="FW13" s="108"/>
      <c r="FX13" s="108"/>
      <c r="FY13" s="108"/>
      <c r="FZ13" s="108"/>
      <c r="GA13" s="108"/>
      <c r="GB13" s="108"/>
      <c r="GC13" s="108"/>
      <c r="GD13" s="108"/>
      <c r="GE13" s="108"/>
      <c r="GF13" s="108"/>
      <c r="GG13" s="108"/>
      <c r="GH13" s="108"/>
      <c r="GI13" s="108"/>
      <c r="GJ13" s="108"/>
      <c r="GK13" s="108"/>
      <c r="GL13" s="108"/>
      <c r="GM13" s="108"/>
      <c r="GN13" s="108"/>
      <c r="GO13" s="108"/>
      <c r="GP13" s="108"/>
      <c r="GQ13" s="108"/>
      <c r="GR13" s="108"/>
      <c r="GS13" s="108"/>
      <c r="GT13" s="108"/>
      <c r="GU13" s="108"/>
      <c r="GV13" s="108"/>
      <c r="GW13" s="108"/>
      <c r="GX13" s="108"/>
      <c r="GY13" s="108"/>
      <c r="GZ13" s="108"/>
      <c r="HA13" s="108"/>
      <c r="HB13" s="108"/>
      <c r="HC13" s="108"/>
      <c r="HD13" s="108"/>
      <c r="HE13" s="108"/>
      <c r="HF13" s="108"/>
      <c r="HG13" s="108"/>
      <c r="HH13" s="108"/>
      <c r="HI13" s="108"/>
      <c r="HJ13" s="108"/>
      <c r="HK13" s="108"/>
      <c r="HL13" s="108"/>
      <c r="HM13" s="108"/>
      <c r="HN13" s="108"/>
      <c r="HO13" s="108"/>
      <c r="HP13" s="108"/>
      <c r="HQ13" s="108"/>
      <c r="HR13" s="108"/>
      <c r="HS13" s="108"/>
      <c r="HT13" s="108"/>
      <c r="HU13" s="108"/>
      <c r="HV13" s="108"/>
      <c r="HW13" s="108"/>
      <c r="HX13" s="108"/>
      <c r="HY13" s="108"/>
      <c r="HZ13" s="108"/>
      <c r="IA13" s="108"/>
      <c r="IB13" s="108"/>
      <c r="IC13" s="108"/>
      <c r="ID13" s="108"/>
      <c r="IE13" s="108"/>
      <c r="IF13" s="108"/>
      <c r="IG13" s="108"/>
      <c r="IH13" s="108"/>
      <c r="II13" s="108"/>
      <c r="IJ13" s="108"/>
      <c r="IK13" s="108"/>
      <c r="IL13" s="108"/>
      <c r="IM13" s="108"/>
      <c r="IN13" s="108"/>
      <c r="IO13" s="108"/>
      <c r="IP13" s="108"/>
      <c r="IQ13" s="108"/>
      <c r="IR13" s="108"/>
      <c r="IS13" s="108"/>
      <c r="IT13" s="108"/>
      <c r="IU13" s="108"/>
      <c r="IV13" s="108"/>
    </row>
    <row r="14" spans="1:256" s="125" customFormat="1" ht="33" hidden="1" customHeight="1" x14ac:dyDescent="0.15">
      <c r="A14" s="169"/>
      <c r="B14" s="119"/>
      <c r="C14" s="116"/>
      <c r="D14" s="120"/>
      <c r="E14" s="121"/>
      <c r="F14" s="122"/>
      <c r="G14" s="116"/>
      <c r="H14" s="120"/>
      <c r="I14" s="121"/>
      <c r="J14" s="121"/>
      <c r="K14" s="122"/>
      <c r="L14" s="116"/>
      <c r="M14" s="120"/>
      <c r="N14" s="122"/>
      <c r="O14" s="116"/>
      <c r="P14" s="120"/>
      <c r="Q14" s="122"/>
      <c r="R14" s="116"/>
      <c r="S14" s="120"/>
      <c r="T14" s="121"/>
      <c r="U14" s="122"/>
      <c r="V14" s="116"/>
      <c r="W14" s="123"/>
      <c r="X14" s="121"/>
      <c r="Y14" s="121"/>
      <c r="Z14" s="121"/>
      <c r="AA14" s="121"/>
      <c r="AB14" s="122"/>
      <c r="AC14" s="123"/>
      <c r="AD14" s="121"/>
      <c r="AE14" s="122"/>
      <c r="AF14" s="123"/>
      <c r="AG14" s="121"/>
      <c r="AH14" s="121"/>
      <c r="AI14" s="121"/>
      <c r="AJ14" s="121"/>
      <c r="AK14" s="121"/>
      <c r="AL14" s="124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  <c r="BN14" s="108"/>
      <c r="BO14" s="108"/>
      <c r="BP14" s="108"/>
      <c r="BQ14" s="108"/>
      <c r="BR14" s="108"/>
      <c r="BS14" s="108"/>
      <c r="BT14" s="108"/>
      <c r="BU14" s="108"/>
      <c r="BV14" s="108"/>
      <c r="BW14" s="108"/>
      <c r="BX14" s="108"/>
      <c r="BY14" s="108"/>
      <c r="BZ14" s="108"/>
      <c r="CA14" s="108"/>
      <c r="CB14" s="108"/>
      <c r="CC14" s="108"/>
      <c r="CD14" s="108"/>
      <c r="CE14" s="108"/>
      <c r="CF14" s="108"/>
      <c r="CG14" s="108"/>
      <c r="CH14" s="108"/>
      <c r="CI14" s="108"/>
      <c r="CJ14" s="108"/>
      <c r="CK14" s="108"/>
      <c r="CL14" s="108"/>
      <c r="CM14" s="108"/>
      <c r="CN14" s="108"/>
      <c r="CO14" s="108"/>
      <c r="CP14" s="108"/>
      <c r="CQ14" s="108"/>
      <c r="CR14" s="108"/>
      <c r="CS14" s="108"/>
      <c r="CT14" s="108"/>
      <c r="CU14" s="108"/>
      <c r="CV14" s="108"/>
      <c r="CW14" s="108"/>
      <c r="CX14" s="108"/>
      <c r="CY14" s="108"/>
      <c r="CZ14" s="108"/>
      <c r="DA14" s="108"/>
      <c r="DB14" s="108"/>
      <c r="DC14" s="108"/>
      <c r="DD14" s="108"/>
      <c r="DE14" s="108"/>
      <c r="DF14" s="108"/>
      <c r="DG14" s="108"/>
      <c r="DH14" s="108"/>
      <c r="DI14" s="108"/>
      <c r="DJ14" s="108"/>
      <c r="DK14" s="108"/>
      <c r="DL14" s="108"/>
      <c r="DM14" s="108"/>
      <c r="DN14" s="108"/>
      <c r="DO14" s="108"/>
      <c r="DP14" s="108"/>
      <c r="DQ14" s="108"/>
      <c r="DR14" s="108"/>
      <c r="DS14" s="108"/>
      <c r="DT14" s="108"/>
      <c r="DU14" s="108"/>
      <c r="DV14" s="108"/>
      <c r="DW14" s="108"/>
      <c r="DX14" s="108"/>
      <c r="DY14" s="108"/>
      <c r="DZ14" s="108"/>
      <c r="EA14" s="108"/>
      <c r="EB14" s="108"/>
      <c r="EC14" s="108"/>
      <c r="ED14" s="108"/>
      <c r="EE14" s="108"/>
      <c r="EF14" s="108"/>
      <c r="EG14" s="108"/>
      <c r="EH14" s="108"/>
      <c r="EI14" s="108"/>
      <c r="EJ14" s="108"/>
      <c r="EK14" s="108"/>
      <c r="EL14" s="108"/>
      <c r="EM14" s="108"/>
      <c r="EN14" s="108"/>
      <c r="EO14" s="108"/>
      <c r="EP14" s="108"/>
      <c r="EQ14" s="108"/>
      <c r="ER14" s="108"/>
      <c r="ES14" s="108"/>
      <c r="ET14" s="108"/>
      <c r="EU14" s="108"/>
      <c r="EV14" s="108"/>
      <c r="EW14" s="108"/>
      <c r="EX14" s="108"/>
      <c r="EY14" s="108"/>
      <c r="EZ14" s="108"/>
      <c r="FA14" s="108"/>
      <c r="FB14" s="108"/>
      <c r="FC14" s="108"/>
      <c r="FD14" s="108"/>
      <c r="FE14" s="108"/>
      <c r="FF14" s="108"/>
      <c r="FG14" s="108"/>
      <c r="FH14" s="108"/>
      <c r="FI14" s="108"/>
      <c r="FJ14" s="108"/>
      <c r="FK14" s="108"/>
      <c r="FL14" s="108"/>
      <c r="FM14" s="108"/>
      <c r="FN14" s="108"/>
      <c r="FO14" s="108"/>
      <c r="FP14" s="108"/>
      <c r="FQ14" s="108"/>
      <c r="FR14" s="108"/>
      <c r="FS14" s="108"/>
      <c r="FT14" s="108"/>
      <c r="FU14" s="108"/>
      <c r="FV14" s="108"/>
      <c r="FW14" s="108"/>
      <c r="FX14" s="108"/>
      <c r="FY14" s="108"/>
      <c r="FZ14" s="108"/>
      <c r="GA14" s="108"/>
      <c r="GB14" s="108"/>
      <c r="GC14" s="108"/>
      <c r="GD14" s="108"/>
      <c r="GE14" s="108"/>
      <c r="GF14" s="108"/>
      <c r="GG14" s="108"/>
      <c r="GH14" s="108"/>
      <c r="GI14" s="108"/>
      <c r="GJ14" s="108"/>
      <c r="GK14" s="108"/>
      <c r="GL14" s="108"/>
      <c r="GM14" s="108"/>
      <c r="GN14" s="108"/>
      <c r="GO14" s="108"/>
      <c r="GP14" s="108"/>
      <c r="GQ14" s="108"/>
      <c r="GR14" s="108"/>
      <c r="GS14" s="108"/>
      <c r="GT14" s="108"/>
      <c r="GU14" s="108"/>
      <c r="GV14" s="108"/>
      <c r="GW14" s="108"/>
      <c r="GX14" s="108"/>
      <c r="GY14" s="108"/>
      <c r="GZ14" s="108"/>
      <c r="HA14" s="108"/>
      <c r="HB14" s="108"/>
      <c r="HC14" s="108"/>
      <c r="HD14" s="108"/>
      <c r="HE14" s="108"/>
      <c r="HF14" s="108"/>
      <c r="HG14" s="108"/>
      <c r="HH14" s="108"/>
      <c r="HI14" s="108"/>
      <c r="HJ14" s="108"/>
      <c r="HK14" s="108"/>
      <c r="HL14" s="108"/>
      <c r="HM14" s="108"/>
      <c r="HN14" s="108"/>
      <c r="HO14" s="108"/>
      <c r="HP14" s="108"/>
      <c r="HQ14" s="108"/>
      <c r="HR14" s="108"/>
      <c r="HS14" s="108"/>
      <c r="HT14" s="108"/>
      <c r="HU14" s="108"/>
      <c r="HV14" s="108"/>
      <c r="HW14" s="108"/>
      <c r="HX14" s="108"/>
      <c r="HY14" s="108"/>
      <c r="HZ14" s="108"/>
      <c r="IA14" s="108"/>
      <c r="IB14" s="108"/>
      <c r="IC14" s="108"/>
      <c r="ID14" s="108"/>
      <c r="IE14" s="108"/>
      <c r="IF14" s="108"/>
      <c r="IG14" s="108"/>
      <c r="IH14" s="108"/>
      <c r="II14" s="108"/>
      <c r="IJ14" s="108"/>
      <c r="IK14" s="108"/>
      <c r="IL14" s="108"/>
      <c r="IM14" s="108"/>
      <c r="IN14" s="108"/>
      <c r="IO14" s="108"/>
      <c r="IP14" s="108"/>
      <c r="IQ14" s="108"/>
      <c r="IR14" s="108"/>
      <c r="IS14" s="108"/>
      <c r="IT14" s="108"/>
      <c r="IU14" s="108"/>
      <c r="IV14" s="108"/>
    </row>
    <row r="15" spans="1:256" s="108" customFormat="1" ht="33" hidden="1" customHeight="1" x14ac:dyDescent="0.15">
      <c r="A15" s="170"/>
      <c r="B15" s="102"/>
      <c r="C15" s="116"/>
      <c r="D15" s="103"/>
      <c r="E15" s="104"/>
      <c r="F15" s="105"/>
      <c r="G15" s="116"/>
      <c r="H15" s="103"/>
      <c r="I15" s="104"/>
      <c r="J15" s="104"/>
      <c r="K15" s="105"/>
      <c r="L15" s="116"/>
      <c r="M15" s="103"/>
      <c r="N15" s="105"/>
      <c r="O15" s="116"/>
      <c r="P15" s="103"/>
      <c r="Q15" s="105"/>
      <c r="R15" s="116"/>
      <c r="S15" s="103"/>
      <c r="T15" s="104"/>
      <c r="U15" s="105"/>
      <c r="V15" s="116"/>
      <c r="W15" s="106"/>
      <c r="X15" s="104"/>
      <c r="Y15" s="104"/>
      <c r="Z15" s="104"/>
      <c r="AA15" s="104"/>
      <c r="AB15" s="105"/>
      <c r="AC15" s="106"/>
      <c r="AD15" s="104"/>
      <c r="AE15" s="105"/>
      <c r="AF15" s="106"/>
      <c r="AG15" s="104"/>
      <c r="AH15" s="104"/>
      <c r="AI15" s="104"/>
      <c r="AJ15" s="104"/>
      <c r="AK15" s="104"/>
      <c r="AL15" s="107"/>
    </row>
    <row r="16" spans="1:256" s="125" customFormat="1" ht="33" hidden="1" customHeight="1" x14ac:dyDescent="0.15">
      <c r="A16" s="169"/>
      <c r="B16" s="119"/>
      <c r="C16" s="116"/>
      <c r="D16" s="120"/>
      <c r="E16" s="121"/>
      <c r="F16" s="122"/>
      <c r="G16" s="116"/>
      <c r="H16" s="120"/>
      <c r="I16" s="121"/>
      <c r="J16" s="121"/>
      <c r="K16" s="122"/>
      <c r="L16" s="116"/>
      <c r="M16" s="120"/>
      <c r="N16" s="122"/>
      <c r="O16" s="116"/>
      <c r="P16" s="120"/>
      <c r="Q16" s="122"/>
      <c r="R16" s="116"/>
      <c r="S16" s="120"/>
      <c r="T16" s="121"/>
      <c r="U16" s="122"/>
      <c r="V16" s="116"/>
      <c r="W16" s="123"/>
      <c r="X16" s="121"/>
      <c r="Y16" s="121"/>
      <c r="Z16" s="121"/>
      <c r="AA16" s="121"/>
      <c r="AB16" s="122"/>
      <c r="AC16" s="123"/>
      <c r="AD16" s="121"/>
      <c r="AE16" s="122"/>
      <c r="AF16" s="123"/>
      <c r="AG16" s="121"/>
      <c r="AH16" s="121"/>
      <c r="AI16" s="121"/>
      <c r="AJ16" s="121"/>
      <c r="AK16" s="121"/>
      <c r="AL16" s="124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8"/>
      <c r="AY16" s="108"/>
      <c r="AZ16" s="108"/>
      <c r="BA16" s="108"/>
      <c r="BB16" s="108"/>
      <c r="BC16" s="108"/>
      <c r="BD16" s="108"/>
      <c r="BE16" s="108"/>
      <c r="BF16" s="108"/>
      <c r="BG16" s="108"/>
      <c r="BH16" s="108"/>
      <c r="BI16" s="108"/>
      <c r="BJ16" s="108"/>
      <c r="BK16" s="108"/>
      <c r="BL16" s="108"/>
      <c r="BM16" s="108"/>
      <c r="BN16" s="108"/>
      <c r="BO16" s="108"/>
      <c r="BP16" s="108"/>
      <c r="BQ16" s="108"/>
      <c r="BR16" s="108"/>
      <c r="BS16" s="108"/>
      <c r="BT16" s="108"/>
      <c r="BU16" s="108"/>
      <c r="BV16" s="108"/>
      <c r="BW16" s="108"/>
      <c r="BX16" s="108"/>
      <c r="BY16" s="108"/>
      <c r="BZ16" s="108"/>
      <c r="CA16" s="108"/>
      <c r="CB16" s="108"/>
      <c r="CC16" s="108"/>
      <c r="CD16" s="108"/>
      <c r="CE16" s="108"/>
      <c r="CF16" s="108"/>
      <c r="CG16" s="108"/>
      <c r="CH16" s="108"/>
      <c r="CI16" s="108"/>
      <c r="CJ16" s="108"/>
      <c r="CK16" s="108"/>
      <c r="CL16" s="108"/>
      <c r="CM16" s="108"/>
      <c r="CN16" s="108"/>
      <c r="CO16" s="108"/>
      <c r="CP16" s="108"/>
      <c r="CQ16" s="108"/>
      <c r="CR16" s="108"/>
      <c r="CS16" s="108"/>
      <c r="CT16" s="108"/>
      <c r="CU16" s="108"/>
      <c r="CV16" s="108"/>
      <c r="CW16" s="108"/>
      <c r="CX16" s="108"/>
      <c r="CY16" s="108"/>
      <c r="CZ16" s="108"/>
      <c r="DA16" s="108"/>
      <c r="DB16" s="108"/>
      <c r="DC16" s="108"/>
      <c r="DD16" s="108"/>
      <c r="DE16" s="108"/>
      <c r="DF16" s="108"/>
      <c r="DG16" s="108"/>
      <c r="DH16" s="108"/>
      <c r="DI16" s="108"/>
      <c r="DJ16" s="108"/>
      <c r="DK16" s="108"/>
      <c r="DL16" s="108"/>
      <c r="DM16" s="108"/>
      <c r="DN16" s="108"/>
      <c r="DO16" s="108"/>
      <c r="DP16" s="108"/>
      <c r="DQ16" s="108"/>
      <c r="DR16" s="108"/>
      <c r="DS16" s="108"/>
      <c r="DT16" s="108"/>
      <c r="DU16" s="108"/>
      <c r="DV16" s="108"/>
      <c r="DW16" s="108"/>
      <c r="DX16" s="108"/>
      <c r="DY16" s="108"/>
      <c r="DZ16" s="108"/>
      <c r="EA16" s="108"/>
      <c r="EB16" s="108"/>
      <c r="EC16" s="108"/>
      <c r="ED16" s="108"/>
      <c r="EE16" s="108"/>
      <c r="EF16" s="108"/>
      <c r="EG16" s="108"/>
      <c r="EH16" s="108"/>
      <c r="EI16" s="108"/>
      <c r="EJ16" s="108"/>
      <c r="EK16" s="108"/>
      <c r="EL16" s="108"/>
      <c r="EM16" s="108"/>
      <c r="EN16" s="108"/>
      <c r="EO16" s="108"/>
      <c r="EP16" s="108"/>
      <c r="EQ16" s="108"/>
      <c r="ER16" s="108"/>
      <c r="ES16" s="108"/>
      <c r="ET16" s="108"/>
      <c r="EU16" s="108"/>
      <c r="EV16" s="108"/>
      <c r="EW16" s="108"/>
      <c r="EX16" s="108"/>
      <c r="EY16" s="108"/>
      <c r="EZ16" s="108"/>
      <c r="FA16" s="108"/>
      <c r="FB16" s="108"/>
      <c r="FC16" s="108"/>
      <c r="FD16" s="108"/>
      <c r="FE16" s="108"/>
      <c r="FF16" s="108"/>
      <c r="FG16" s="108"/>
      <c r="FH16" s="108"/>
      <c r="FI16" s="108"/>
      <c r="FJ16" s="108"/>
      <c r="FK16" s="108"/>
      <c r="FL16" s="108"/>
      <c r="FM16" s="108"/>
      <c r="FN16" s="108"/>
      <c r="FO16" s="108"/>
      <c r="FP16" s="108"/>
      <c r="FQ16" s="108"/>
      <c r="FR16" s="108"/>
      <c r="FS16" s="108"/>
      <c r="FT16" s="108"/>
      <c r="FU16" s="108"/>
      <c r="FV16" s="108"/>
      <c r="FW16" s="108"/>
      <c r="FX16" s="108"/>
      <c r="FY16" s="108"/>
      <c r="FZ16" s="108"/>
      <c r="GA16" s="108"/>
      <c r="GB16" s="108"/>
      <c r="GC16" s="108"/>
      <c r="GD16" s="108"/>
      <c r="GE16" s="108"/>
      <c r="GF16" s="108"/>
      <c r="GG16" s="108"/>
      <c r="GH16" s="108"/>
      <c r="GI16" s="108"/>
      <c r="GJ16" s="108"/>
      <c r="GK16" s="108"/>
      <c r="GL16" s="108"/>
      <c r="GM16" s="108"/>
      <c r="GN16" s="108"/>
      <c r="GO16" s="108"/>
      <c r="GP16" s="108"/>
      <c r="GQ16" s="108"/>
      <c r="GR16" s="108"/>
      <c r="GS16" s="108"/>
      <c r="GT16" s="108"/>
      <c r="GU16" s="108"/>
      <c r="GV16" s="108"/>
      <c r="GW16" s="108"/>
      <c r="GX16" s="108"/>
      <c r="GY16" s="108"/>
      <c r="GZ16" s="108"/>
      <c r="HA16" s="108"/>
      <c r="HB16" s="108"/>
      <c r="HC16" s="108"/>
      <c r="HD16" s="108"/>
      <c r="HE16" s="108"/>
      <c r="HF16" s="108"/>
      <c r="HG16" s="108"/>
      <c r="HH16" s="108"/>
      <c r="HI16" s="108"/>
      <c r="HJ16" s="108"/>
      <c r="HK16" s="108"/>
      <c r="HL16" s="108"/>
      <c r="HM16" s="108"/>
      <c r="HN16" s="108"/>
      <c r="HO16" s="108"/>
      <c r="HP16" s="108"/>
      <c r="HQ16" s="108"/>
      <c r="HR16" s="108"/>
      <c r="HS16" s="108"/>
      <c r="HT16" s="108"/>
      <c r="HU16" s="108"/>
      <c r="HV16" s="108"/>
      <c r="HW16" s="108"/>
      <c r="HX16" s="108"/>
      <c r="HY16" s="108"/>
      <c r="HZ16" s="108"/>
      <c r="IA16" s="108"/>
      <c r="IB16" s="108"/>
      <c r="IC16" s="108"/>
      <c r="ID16" s="108"/>
      <c r="IE16" s="108"/>
      <c r="IF16" s="108"/>
      <c r="IG16" s="108"/>
      <c r="IH16" s="108"/>
      <c r="II16" s="108"/>
      <c r="IJ16" s="108"/>
      <c r="IK16" s="108"/>
      <c r="IL16" s="108"/>
      <c r="IM16" s="108"/>
      <c r="IN16" s="108"/>
      <c r="IO16" s="108"/>
      <c r="IP16" s="108"/>
      <c r="IQ16" s="108"/>
      <c r="IR16" s="108"/>
      <c r="IS16" s="108"/>
      <c r="IT16" s="108"/>
      <c r="IU16" s="108"/>
      <c r="IV16" s="108"/>
    </row>
    <row r="17" spans="1:256" s="108" customFormat="1" ht="33" hidden="1" customHeight="1" x14ac:dyDescent="0.15">
      <c r="A17" s="170"/>
      <c r="B17" s="102"/>
      <c r="C17" s="116"/>
      <c r="D17" s="103"/>
      <c r="E17" s="104"/>
      <c r="F17" s="105"/>
      <c r="G17" s="116"/>
      <c r="H17" s="103"/>
      <c r="I17" s="104"/>
      <c r="J17" s="104"/>
      <c r="K17" s="105"/>
      <c r="L17" s="116"/>
      <c r="M17" s="103"/>
      <c r="N17" s="105"/>
      <c r="O17" s="116"/>
      <c r="P17" s="103"/>
      <c r="Q17" s="105"/>
      <c r="R17" s="116"/>
      <c r="S17" s="103"/>
      <c r="T17" s="104"/>
      <c r="U17" s="105"/>
      <c r="V17" s="116"/>
      <c r="W17" s="106"/>
      <c r="X17" s="104"/>
      <c r="Y17" s="104"/>
      <c r="Z17" s="104"/>
      <c r="AA17" s="104"/>
      <c r="AB17" s="105"/>
      <c r="AC17" s="106"/>
      <c r="AD17" s="104"/>
      <c r="AE17" s="105"/>
      <c r="AF17" s="106"/>
      <c r="AG17" s="104"/>
      <c r="AH17" s="104"/>
      <c r="AI17" s="104"/>
      <c r="AJ17" s="104"/>
      <c r="AK17" s="104"/>
      <c r="AL17" s="107"/>
    </row>
    <row r="18" spans="1:256" s="125" customFormat="1" ht="33" hidden="1" customHeight="1" x14ac:dyDescent="0.15">
      <c r="A18" s="169"/>
      <c r="B18" s="119"/>
      <c r="C18" s="116"/>
      <c r="D18" s="120"/>
      <c r="E18" s="121"/>
      <c r="F18" s="122"/>
      <c r="G18" s="116"/>
      <c r="H18" s="120"/>
      <c r="I18" s="121"/>
      <c r="J18" s="121"/>
      <c r="K18" s="122"/>
      <c r="L18" s="116"/>
      <c r="M18" s="120"/>
      <c r="N18" s="122"/>
      <c r="O18" s="116"/>
      <c r="P18" s="120"/>
      <c r="Q18" s="122"/>
      <c r="R18" s="116"/>
      <c r="S18" s="120"/>
      <c r="T18" s="121"/>
      <c r="U18" s="122"/>
      <c r="V18" s="116"/>
      <c r="W18" s="123"/>
      <c r="X18" s="121"/>
      <c r="Y18" s="121"/>
      <c r="Z18" s="121"/>
      <c r="AA18" s="121"/>
      <c r="AB18" s="122"/>
      <c r="AC18" s="123"/>
      <c r="AD18" s="121"/>
      <c r="AE18" s="122"/>
      <c r="AF18" s="123"/>
      <c r="AG18" s="121"/>
      <c r="AH18" s="121"/>
      <c r="AI18" s="121"/>
      <c r="AJ18" s="121"/>
      <c r="AK18" s="121"/>
      <c r="AL18" s="124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  <c r="BA18" s="108"/>
      <c r="BB18" s="108"/>
      <c r="BC18" s="108"/>
      <c r="BD18" s="108"/>
      <c r="BE18" s="108"/>
      <c r="BF18" s="108"/>
      <c r="BG18" s="108"/>
      <c r="BH18" s="108"/>
      <c r="BI18" s="108"/>
      <c r="BJ18" s="108"/>
      <c r="BK18" s="108"/>
      <c r="BL18" s="108"/>
      <c r="BM18" s="108"/>
      <c r="BN18" s="108"/>
      <c r="BO18" s="108"/>
      <c r="BP18" s="108"/>
      <c r="BQ18" s="108"/>
      <c r="BR18" s="108"/>
      <c r="BS18" s="108"/>
      <c r="BT18" s="108"/>
      <c r="BU18" s="108"/>
      <c r="BV18" s="108"/>
      <c r="BW18" s="108"/>
      <c r="BX18" s="108"/>
      <c r="BY18" s="108"/>
      <c r="BZ18" s="108"/>
      <c r="CA18" s="108"/>
      <c r="CB18" s="108"/>
      <c r="CC18" s="108"/>
      <c r="CD18" s="108"/>
      <c r="CE18" s="108"/>
      <c r="CF18" s="108"/>
      <c r="CG18" s="108"/>
      <c r="CH18" s="108"/>
      <c r="CI18" s="108"/>
      <c r="CJ18" s="108"/>
      <c r="CK18" s="108"/>
      <c r="CL18" s="108"/>
      <c r="CM18" s="108"/>
      <c r="CN18" s="108"/>
      <c r="CO18" s="108"/>
      <c r="CP18" s="108"/>
      <c r="CQ18" s="108"/>
      <c r="CR18" s="108"/>
      <c r="CS18" s="108"/>
      <c r="CT18" s="108"/>
      <c r="CU18" s="108"/>
      <c r="CV18" s="108"/>
      <c r="CW18" s="108"/>
      <c r="CX18" s="108"/>
      <c r="CY18" s="108"/>
      <c r="CZ18" s="108"/>
      <c r="DA18" s="108"/>
      <c r="DB18" s="108"/>
      <c r="DC18" s="108"/>
      <c r="DD18" s="108"/>
      <c r="DE18" s="108"/>
      <c r="DF18" s="108"/>
      <c r="DG18" s="108"/>
      <c r="DH18" s="108"/>
      <c r="DI18" s="108"/>
      <c r="DJ18" s="108"/>
      <c r="DK18" s="108"/>
      <c r="DL18" s="108"/>
      <c r="DM18" s="108"/>
      <c r="DN18" s="108"/>
      <c r="DO18" s="108"/>
      <c r="DP18" s="108"/>
      <c r="DQ18" s="108"/>
      <c r="DR18" s="108"/>
      <c r="DS18" s="108"/>
      <c r="DT18" s="108"/>
      <c r="DU18" s="108"/>
      <c r="DV18" s="108"/>
      <c r="DW18" s="108"/>
      <c r="DX18" s="108"/>
      <c r="DY18" s="108"/>
      <c r="DZ18" s="108"/>
      <c r="EA18" s="108"/>
      <c r="EB18" s="108"/>
      <c r="EC18" s="108"/>
      <c r="ED18" s="108"/>
      <c r="EE18" s="108"/>
      <c r="EF18" s="108"/>
      <c r="EG18" s="108"/>
      <c r="EH18" s="108"/>
      <c r="EI18" s="108"/>
      <c r="EJ18" s="108"/>
      <c r="EK18" s="108"/>
      <c r="EL18" s="108"/>
      <c r="EM18" s="108"/>
      <c r="EN18" s="108"/>
      <c r="EO18" s="108"/>
      <c r="EP18" s="108"/>
      <c r="EQ18" s="108"/>
      <c r="ER18" s="108"/>
      <c r="ES18" s="108"/>
      <c r="ET18" s="108"/>
      <c r="EU18" s="108"/>
      <c r="EV18" s="108"/>
      <c r="EW18" s="108"/>
      <c r="EX18" s="108"/>
      <c r="EY18" s="108"/>
      <c r="EZ18" s="108"/>
      <c r="FA18" s="108"/>
      <c r="FB18" s="108"/>
      <c r="FC18" s="108"/>
      <c r="FD18" s="108"/>
      <c r="FE18" s="108"/>
      <c r="FF18" s="108"/>
      <c r="FG18" s="108"/>
      <c r="FH18" s="108"/>
      <c r="FI18" s="108"/>
      <c r="FJ18" s="108"/>
      <c r="FK18" s="108"/>
      <c r="FL18" s="108"/>
      <c r="FM18" s="108"/>
      <c r="FN18" s="108"/>
      <c r="FO18" s="108"/>
      <c r="FP18" s="108"/>
      <c r="FQ18" s="108"/>
      <c r="FR18" s="108"/>
      <c r="FS18" s="108"/>
      <c r="FT18" s="108"/>
      <c r="FU18" s="108"/>
      <c r="FV18" s="108"/>
      <c r="FW18" s="108"/>
      <c r="FX18" s="108"/>
      <c r="FY18" s="108"/>
      <c r="FZ18" s="108"/>
      <c r="GA18" s="108"/>
      <c r="GB18" s="108"/>
      <c r="GC18" s="108"/>
      <c r="GD18" s="108"/>
      <c r="GE18" s="108"/>
      <c r="GF18" s="108"/>
      <c r="GG18" s="108"/>
      <c r="GH18" s="108"/>
      <c r="GI18" s="108"/>
      <c r="GJ18" s="108"/>
      <c r="GK18" s="108"/>
      <c r="GL18" s="108"/>
      <c r="GM18" s="108"/>
      <c r="GN18" s="108"/>
      <c r="GO18" s="108"/>
      <c r="GP18" s="108"/>
      <c r="GQ18" s="108"/>
      <c r="GR18" s="108"/>
      <c r="GS18" s="108"/>
      <c r="GT18" s="108"/>
      <c r="GU18" s="108"/>
      <c r="GV18" s="108"/>
      <c r="GW18" s="108"/>
      <c r="GX18" s="108"/>
      <c r="GY18" s="108"/>
      <c r="GZ18" s="108"/>
      <c r="HA18" s="108"/>
      <c r="HB18" s="108"/>
      <c r="HC18" s="108"/>
      <c r="HD18" s="108"/>
      <c r="HE18" s="108"/>
      <c r="HF18" s="108"/>
      <c r="HG18" s="108"/>
      <c r="HH18" s="108"/>
      <c r="HI18" s="108"/>
      <c r="HJ18" s="108"/>
      <c r="HK18" s="108"/>
      <c r="HL18" s="108"/>
      <c r="HM18" s="108"/>
      <c r="HN18" s="108"/>
      <c r="HO18" s="108"/>
      <c r="HP18" s="108"/>
      <c r="HQ18" s="108"/>
      <c r="HR18" s="108"/>
      <c r="HS18" s="108"/>
      <c r="HT18" s="108"/>
      <c r="HU18" s="108"/>
      <c r="HV18" s="108"/>
      <c r="HW18" s="108"/>
      <c r="HX18" s="108"/>
      <c r="HY18" s="108"/>
      <c r="HZ18" s="108"/>
      <c r="IA18" s="108"/>
      <c r="IB18" s="108"/>
      <c r="IC18" s="108"/>
      <c r="ID18" s="108"/>
      <c r="IE18" s="108"/>
      <c r="IF18" s="108"/>
      <c r="IG18" s="108"/>
      <c r="IH18" s="108"/>
      <c r="II18" s="108"/>
      <c r="IJ18" s="108"/>
      <c r="IK18" s="108"/>
      <c r="IL18" s="108"/>
      <c r="IM18" s="108"/>
      <c r="IN18" s="108"/>
      <c r="IO18" s="108"/>
      <c r="IP18" s="108"/>
      <c r="IQ18" s="108"/>
      <c r="IR18" s="108"/>
      <c r="IS18" s="108"/>
      <c r="IT18" s="108"/>
      <c r="IU18" s="108"/>
      <c r="IV18" s="108"/>
    </row>
    <row r="19" spans="1:256" s="125" customFormat="1" ht="33" customHeight="1" x14ac:dyDescent="0.15">
      <c r="A19" s="171" t="s">
        <v>188</v>
      </c>
      <c r="B19" s="220">
        <v>535</v>
      </c>
      <c r="C19" s="116">
        <v>4</v>
      </c>
      <c r="D19" s="153">
        <v>2</v>
      </c>
      <c r="E19" s="154">
        <v>0</v>
      </c>
      <c r="F19" s="155">
        <v>2</v>
      </c>
      <c r="G19" s="116">
        <v>54</v>
      </c>
      <c r="H19" s="153">
        <v>33</v>
      </c>
      <c r="I19" s="154">
        <v>17</v>
      </c>
      <c r="J19" s="154">
        <v>2</v>
      </c>
      <c r="K19" s="155">
        <v>2</v>
      </c>
      <c r="L19" s="116">
        <v>35</v>
      </c>
      <c r="M19" s="153">
        <v>32</v>
      </c>
      <c r="N19" s="155">
        <v>3</v>
      </c>
      <c r="O19" s="116">
        <v>3</v>
      </c>
      <c r="P19" s="153">
        <v>2</v>
      </c>
      <c r="Q19" s="155">
        <v>1</v>
      </c>
      <c r="R19" s="116">
        <v>64</v>
      </c>
      <c r="S19" s="153">
        <v>42</v>
      </c>
      <c r="T19" s="154">
        <v>11</v>
      </c>
      <c r="U19" s="155">
        <v>11</v>
      </c>
      <c r="V19" s="156">
        <v>375</v>
      </c>
      <c r="W19" s="157">
        <v>20</v>
      </c>
      <c r="X19" s="154">
        <v>0</v>
      </c>
      <c r="Y19" s="154">
        <v>0</v>
      </c>
      <c r="Z19" s="154">
        <v>0</v>
      </c>
      <c r="AA19" s="154">
        <v>6</v>
      </c>
      <c r="AB19" s="155">
        <v>6</v>
      </c>
      <c r="AC19" s="157">
        <v>8</v>
      </c>
      <c r="AD19" s="154">
        <v>30</v>
      </c>
      <c r="AE19" s="155">
        <v>82</v>
      </c>
      <c r="AF19" s="157">
        <v>16</v>
      </c>
      <c r="AG19" s="154">
        <v>18</v>
      </c>
      <c r="AH19" s="154">
        <v>106</v>
      </c>
      <c r="AI19" s="154">
        <v>1</v>
      </c>
      <c r="AJ19" s="154">
        <v>2</v>
      </c>
      <c r="AK19" s="154">
        <v>14</v>
      </c>
      <c r="AL19" s="158">
        <v>66</v>
      </c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108"/>
      <c r="BE19" s="108"/>
      <c r="BF19" s="108"/>
      <c r="BG19" s="108"/>
      <c r="BH19" s="108"/>
      <c r="BI19" s="108"/>
      <c r="BJ19" s="108"/>
      <c r="BK19" s="108"/>
      <c r="BL19" s="108"/>
      <c r="BM19" s="108"/>
      <c r="BN19" s="108"/>
      <c r="BO19" s="108"/>
      <c r="BP19" s="108"/>
      <c r="BQ19" s="108"/>
      <c r="BR19" s="108"/>
      <c r="BS19" s="108"/>
      <c r="BT19" s="108"/>
      <c r="BU19" s="108"/>
      <c r="BV19" s="108"/>
      <c r="BW19" s="108"/>
      <c r="BX19" s="108"/>
      <c r="BY19" s="108"/>
      <c r="BZ19" s="108"/>
      <c r="CA19" s="108"/>
      <c r="CB19" s="108"/>
      <c r="CC19" s="108"/>
      <c r="CD19" s="108"/>
      <c r="CE19" s="108"/>
      <c r="CF19" s="108"/>
      <c r="CG19" s="108"/>
      <c r="CH19" s="108"/>
      <c r="CI19" s="108"/>
      <c r="CJ19" s="108"/>
      <c r="CK19" s="108"/>
      <c r="CL19" s="108"/>
      <c r="CM19" s="108"/>
      <c r="CN19" s="108"/>
      <c r="CO19" s="108"/>
      <c r="CP19" s="108"/>
      <c r="CQ19" s="108"/>
      <c r="CR19" s="108"/>
      <c r="CS19" s="108"/>
      <c r="CT19" s="108"/>
      <c r="CU19" s="108"/>
      <c r="CV19" s="108"/>
      <c r="CW19" s="108"/>
      <c r="CX19" s="108"/>
      <c r="CY19" s="108"/>
      <c r="CZ19" s="108"/>
      <c r="DA19" s="108"/>
      <c r="DB19" s="108"/>
      <c r="DC19" s="108"/>
      <c r="DD19" s="108"/>
      <c r="DE19" s="108"/>
      <c r="DF19" s="108"/>
      <c r="DG19" s="108"/>
      <c r="DH19" s="108"/>
      <c r="DI19" s="108"/>
      <c r="DJ19" s="108"/>
      <c r="DK19" s="108"/>
      <c r="DL19" s="108"/>
      <c r="DM19" s="108"/>
      <c r="DN19" s="108"/>
      <c r="DO19" s="108"/>
      <c r="DP19" s="108"/>
      <c r="DQ19" s="108"/>
      <c r="DR19" s="108"/>
      <c r="DS19" s="108"/>
      <c r="DT19" s="108"/>
      <c r="DU19" s="108"/>
      <c r="DV19" s="108"/>
      <c r="DW19" s="108"/>
      <c r="DX19" s="108"/>
      <c r="DY19" s="108"/>
      <c r="DZ19" s="108"/>
      <c r="EA19" s="108"/>
      <c r="EB19" s="108"/>
      <c r="EC19" s="108"/>
      <c r="ED19" s="108"/>
      <c r="EE19" s="108"/>
      <c r="EF19" s="108"/>
      <c r="EG19" s="108"/>
      <c r="EH19" s="108"/>
      <c r="EI19" s="108"/>
      <c r="EJ19" s="108"/>
      <c r="EK19" s="108"/>
      <c r="EL19" s="108"/>
      <c r="EM19" s="108"/>
      <c r="EN19" s="108"/>
      <c r="EO19" s="108"/>
      <c r="EP19" s="108"/>
      <c r="EQ19" s="108"/>
      <c r="ER19" s="108"/>
      <c r="ES19" s="108"/>
      <c r="ET19" s="108"/>
      <c r="EU19" s="108"/>
      <c r="EV19" s="108"/>
      <c r="EW19" s="108"/>
      <c r="EX19" s="108"/>
      <c r="EY19" s="108"/>
      <c r="EZ19" s="108"/>
      <c r="FA19" s="108"/>
      <c r="FB19" s="108"/>
      <c r="FC19" s="108"/>
      <c r="FD19" s="108"/>
      <c r="FE19" s="108"/>
      <c r="FF19" s="108"/>
      <c r="FG19" s="108"/>
      <c r="FH19" s="108"/>
      <c r="FI19" s="108"/>
      <c r="FJ19" s="108"/>
      <c r="FK19" s="108"/>
      <c r="FL19" s="108"/>
      <c r="FM19" s="108"/>
      <c r="FN19" s="108"/>
      <c r="FO19" s="108"/>
      <c r="FP19" s="108"/>
      <c r="FQ19" s="108"/>
      <c r="FR19" s="108"/>
      <c r="FS19" s="108"/>
      <c r="FT19" s="108"/>
      <c r="FU19" s="108"/>
      <c r="FV19" s="108"/>
      <c r="FW19" s="108"/>
      <c r="FX19" s="108"/>
      <c r="FY19" s="108"/>
      <c r="FZ19" s="108"/>
      <c r="GA19" s="108"/>
      <c r="GB19" s="108"/>
      <c r="GC19" s="108"/>
      <c r="GD19" s="108"/>
      <c r="GE19" s="108"/>
      <c r="GF19" s="108"/>
      <c r="GG19" s="108"/>
      <c r="GH19" s="108"/>
      <c r="GI19" s="108"/>
      <c r="GJ19" s="108"/>
      <c r="GK19" s="108"/>
      <c r="GL19" s="108"/>
      <c r="GM19" s="108"/>
      <c r="GN19" s="108"/>
      <c r="GO19" s="108"/>
      <c r="GP19" s="108"/>
      <c r="GQ19" s="108"/>
      <c r="GR19" s="108"/>
      <c r="GS19" s="108"/>
      <c r="GT19" s="108"/>
      <c r="GU19" s="108"/>
      <c r="GV19" s="108"/>
      <c r="GW19" s="108"/>
      <c r="GX19" s="108"/>
      <c r="GY19" s="108"/>
      <c r="GZ19" s="108"/>
      <c r="HA19" s="108"/>
      <c r="HB19" s="108"/>
      <c r="HC19" s="108"/>
      <c r="HD19" s="108"/>
      <c r="HE19" s="108"/>
      <c r="HF19" s="108"/>
      <c r="HG19" s="108"/>
      <c r="HH19" s="108"/>
      <c r="HI19" s="108"/>
      <c r="HJ19" s="108"/>
      <c r="HK19" s="108"/>
      <c r="HL19" s="108"/>
      <c r="HM19" s="108"/>
      <c r="HN19" s="108"/>
      <c r="HO19" s="108"/>
      <c r="HP19" s="108"/>
      <c r="HQ19" s="108"/>
      <c r="HR19" s="108"/>
      <c r="HS19" s="108"/>
      <c r="HT19" s="108"/>
      <c r="HU19" s="108"/>
      <c r="HV19" s="108"/>
      <c r="HW19" s="108"/>
      <c r="HX19" s="108"/>
      <c r="HY19" s="108"/>
      <c r="HZ19" s="108"/>
      <c r="IA19" s="108"/>
      <c r="IB19" s="108"/>
      <c r="IC19" s="108"/>
      <c r="ID19" s="108"/>
      <c r="IE19" s="108"/>
      <c r="IF19" s="108"/>
      <c r="IG19" s="108"/>
      <c r="IH19" s="108"/>
      <c r="II19" s="108"/>
      <c r="IJ19" s="108"/>
      <c r="IK19" s="108"/>
      <c r="IL19" s="108"/>
      <c r="IM19" s="108"/>
      <c r="IN19" s="108"/>
      <c r="IO19" s="108"/>
      <c r="IP19" s="108"/>
      <c r="IQ19" s="108"/>
      <c r="IR19" s="108"/>
      <c r="IS19" s="108"/>
      <c r="IT19" s="108"/>
      <c r="IU19" s="108"/>
      <c r="IV19" s="108"/>
    </row>
    <row r="20" spans="1:256" s="125" customFormat="1" ht="33" customHeight="1" x14ac:dyDescent="0.15">
      <c r="A20" s="172" t="s">
        <v>189</v>
      </c>
      <c r="B20" s="163">
        <v>722</v>
      </c>
      <c r="C20" s="159">
        <v>5</v>
      </c>
      <c r="D20" s="160">
        <v>2</v>
      </c>
      <c r="E20" s="161">
        <v>0</v>
      </c>
      <c r="F20" s="162">
        <v>3</v>
      </c>
      <c r="G20" s="159">
        <v>75</v>
      </c>
      <c r="H20" s="160">
        <v>47</v>
      </c>
      <c r="I20" s="161">
        <v>23</v>
      </c>
      <c r="J20" s="161">
        <v>3</v>
      </c>
      <c r="K20" s="162">
        <v>2</v>
      </c>
      <c r="L20" s="159">
        <v>49</v>
      </c>
      <c r="M20" s="160">
        <v>46</v>
      </c>
      <c r="N20" s="162">
        <v>3</v>
      </c>
      <c r="O20" s="159">
        <v>6</v>
      </c>
      <c r="P20" s="160">
        <v>4</v>
      </c>
      <c r="Q20" s="162">
        <v>2</v>
      </c>
      <c r="R20" s="159">
        <v>88</v>
      </c>
      <c r="S20" s="160">
        <v>53</v>
      </c>
      <c r="T20" s="161">
        <v>17</v>
      </c>
      <c r="U20" s="162">
        <v>18</v>
      </c>
      <c r="V20" s="163">
        <v>499</v>
      </c>
      <c r="W20" s="164">
        <v>23</v>
      </c>
      <c r="X20" s="161">
        <v>1</v>
      </c>
      <c r="Y20" s="161">
        <v>0</v>
      </c>
      <c r="Z20" s="161">
        <v>1</v>
      </c>
      <c r="AA20" s="161">
        <v>8</v>
      </c>
      <c r="AB20" s="162">
        <v>9</v>
      </c>
      <c r="AC20" s="164">
        <v>8</v>
      </c>
      <c r="AD20" s="161">
        <v>32</v>
      </c>
      <c r="AE20" s="162">
        <v>104</v>
      </c>
      <c r="AF20" s="164">
        <v>23</v>
      </c>
      <c r="AG20" s="161">
        <v>18</v>
      </c>
      <c r="AH20" s="161">
        <v>146</v>
      </c>
      <c r="AI20" s="161">
        <v>1</v>
      </c>
      <c r="AJ20" s="161">
        <v>2</v>
      </c>
      <c r="AK20" s="161">
        <v>16</v>
      </c>
      <c r="AL20" s="165">
        <v>107</v>
      </c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108"/>
      <c r="BE20" s="108"/>
      <c r="BF20" s="108"/>
      <c r="BG20" s="108"/>
      <c r="BH20" s="108"/>
      <c r="BI20" s="108"/>
      <c r="BJ20" s="108"/>
      <c r="BK20" s="108"/>
      <c r="BL20" s="108"/>
      <c r="BM20" s="108"/>
      <c r="BN20" s="108"/>
      <c r="BO20" s="108"/>
      <c r="BP20" s="108"/>
      <c r="BQ20" s="108"/>
      <c r="BR20" s="108"/>
      <c r="BS20" s="108"/>
      <c r="BT20" s="108"/>
      <c r="BU20" s="108"/>
      <c r="BV20" s="108"/>
      <c r="BW20" s="108"/>
      <c r="BX20" s="108"/>
      <c r="BY20" s="108"/>
      <c r="BZ20" s="108"/>
      <c r="CA20" s="108"/>
      <c r="CB20" s="108"/>
      <c r="CC20" s="108"/>
      <c r="CD20" s="108"/>
      <c r="CE20" s="108"/>
      <c r="CF20" s="108"/>
      <c r="CG20" s="108"/>
      <c r="CH20" s="108"/>
      <c r="CI20" s="108"/>
      <c r="CJ20" s="108"/>
      <c r="CK20" s="108"/>
      <c r="CL20" s="108"/>
      <c r="CM20" s="108"/>
      <c r="CN20" s="108"/>
      <c r="CO20" s="108"/>
      <c r="CP20" s="108"/>
      <c r="CQ20" s="108"/>
      <c r="CR20" s="108"/>
      <c r="CS20" s="108"/>
      <c r="CT20" s="108"/>
      <c r="CU20" s="108"/>
      <c r="CV20" s="108"/>
      <c r="CW20" s="108"/>
      <c r="CX20" s="108"/>
      <c r="CY20" s="108"/>
      <c r="CZ20" s="108"/>
      <c r="DA20" s="108"/>
      <c r="DB20" s="108"/>
      <c r="DC20" s="108"/>
      <c r="DD20" s="108"/>
      <c r="DE20" s="108"/>
      <c r="DF20" s="108"/>
      <c r="DG20" s="108"/>
      <c r="DH20" s="108"/>
      <c r="DI20" s="108"/>
      <c r="DJ20" s="108"/>
      <c r="DK20" s="108"/>
      <c r="DL20" s="108"/>
      <c r="DM20" s="108"/>
      <c r="DN20" s="108"/>
      <c r="DO20" s="108"/>
      <c r="DP20" s="108"/>
      <c r="DQ20" s="108"/>
      <c r="DR20" s="108"/>
      <c r="DS20" s="108"/>
      <c r="DT20" s="108"/>
      <c r="DU20" s="108"/>
      <c r="DV20" s="108"/>
      <c r="DW20" s="108"/>
      <c r="DX20" s="108"/>
      <c r="DY20" s="108"/>
      <c r="DZ20" s="108"/>
      <c r="EA20" s="108"/>
      <c r="EB20" s="108"/>
      <c r="EC20" s="108"/>
      <c r="ED20" s="108"/>
      <c r="EE20" s="108"/>
      <c r="EF20" s="108"/>
      <c r="EG20" s="108"/>
      <c r="EH20" s="108"/>
      <c r="EI20" s="108"/>
      <c r="EJ20" s="108"/>
      <c r="EK20" s="108"/>
      <c r="EL20" s="108"/>
      <c r="EM20" s="108"/>
      <c r="EN20" s="108"/>
      <c r="EO20" s="108"/>
      <c r="EP20" s="108"/>
      <c r="EQ20" s="108"/>
      <c r="ER20" s="108"/>
      <c r="ES20" s="108"/>
      <c r="ET20" s="108"/>
      <c r="EU20" s="108"/>
      <c r="EV20" s="108"/>
      <c r="EW20" s="108"/>
      <c r="EX20" s="108"/>
      <c r="EY20" s="108"/>
      <c r="EZ20" s="108"/>
      <c r="FA20" s="108"/>
      <c r="FB20" s="108"/>
      <c r="FC20" s="108"/>
      <c r="FD20" s="108"/>
      <c r="FE20" s="108"/>
      <c r="FF20" s="108"/>
      <c r="FG20" s="108"/>
      <c r="FH20" s="108"/>
      <c r="FI20" s="108"/>
      <c r="FJ20" s="108"/>
      <c r="FK20" s="108"/>
      <c r="FL20" s="108"/>
      <c r="FM20" s="108"/>
      <c r="FN20" s="108"/>
      <c r="FO20" s="108"/>
      <c r="FP20" s="108"/>
      <c r="FQ20" s="108"/>
      <c r="FR20" s="108"/>
      <c r="FS20" s="108"/>
      <c r="FT20" s="108"/>
      <c r="FU20" s="108"/>
      <c r="FV20" s="108"/>
      <c r="FW20" s="108"/>
      <c r="FX20" s="108"/>
      <c r="FY20" s="108"/>
      <c r="FZ20" s="108"/>
      <c r="GA20" s="108"/>
      <c r="GB20" s="108"/>
      <c r="GC20" s="108"/>
      <c r="GD20" s="108"/>
      <c r="GE20" s="108"/>
      <c r="GF20" s="108"/>
      <c r="GG20" s="108"/>
      <c r="GH20" s="108"/>
      <c r="GI20" s="108"/>
      <c r="GJ20" s="108"/>
      <c r="GK20" s="108"/>
      <c r="GL20" s="108"/>
      <c r="GM20" s="108"/>
      <c r="GN20" s="108"/>
      <c r="GO20" s="108"/>
      <c r="GP20" s="108"/>
      <c r="GQ20" s="108"/>
      <c r="GR20" s="108"/>
      <c r="GS20" s="108"/>
      <c r="GT20" s="108"/>
      <c r="GU20" s="108"/>
      <c r="GV20" s="108"/>
      <c r="GW20" s="108"/>
      <c r="GX20" s="108"/>
      <c r="GY20" s="108"/>
      <c r="GZ20" s="108"/>
      <c r="HA20" s="108"/>
      <c r="HB20" s="108"/>
      <c r="HC20" s="108"/>
      <c r="HD20" s="108"/>
      <c r="HE20" s="108"/>
      <c r="HF20" s="108"/>
      <c r="HG20" s="108"/>
      <c r="HH20" s="108"/>
      <c r="HI20" s="108"/>
      <c r="HJ20" s="108"/>
      <c r="HK20" s="108"/>
      <c r="HL20" s="108"/>
      <c r="HM20" s="108"/>
      <c r="HN20" s="108"/>
      <c r="HO20" s="108"/>
      <c r="HP20" s="108"/>
      <c r="HQ20" s="108"/>
      <c r="HR20" s="108"/>
      <c r="HS20" s="108"/>
      <c r="HT20" s="108"/>
      <c r="HU20" s="108"/>
      <c r="HV20" s="108"/>
      <c r="HW20" s="108"/>
      <c r="HX20" s="108"/>
      <c r="HY20" s="108"/>
      <c r="HZ20" s="108"/>
      <c r="IA20" s="108"/>
      <c r="IB20" s="108"/>
      <c r="IC20" s="108"/>
      <c r="ID20" s="108"/>
      <c r="IE20" s="108"/>
      <c r="IF20" s="108"/>
      <c r="IG20" s="108"/>
      <c r="IH20" s="108"/>
      <c r="II20" s="108"/>
      <c r="IJ20" s="108"/>
      <c r="IK20" s="108"/>
      <c r="IL20" s="108"/>
      <c r="IM20" s="108"/>
      <c r="IN20" s="108"/>
      <c r="IO20" s="108"/>
      <c r="IP20" s="108"/>
      <c r="IQ20" s="108"/>
      <c r="IR20" s="108"/>
      <c r="IS20" s="108"/>
      <c r="IT20" s="108"/>
      <c r="IU20" s="108"/>
      <c r="IV20" s="108"/>
    </row>
    <row r="21" spans="1:256" s="125" customFormat="1" ht="33" customHeight="1" x14ac:dyDescent="0.15">
      <c r="A21" s="171" t="s">
        <v>190</v>
      </c>
      <c r="B21" s="220">
        <v>946</v>
      </c>
      <c r="C21" s="116">
        <v>5</v>
      </c>
      <c r="D21" s="153">
        <v>2</v>
      </c>
      <c r="E21" s="154">
        <v>0</v>
      </c>
      <c r="F21" s="155">
        <v>3</v>
      </c>
      <c r="G21" s="116">
        <v>92</v>
      </c>
      <c r="H21" s="153">
        <v>55</v>
      </c>
      <c r="I21" s="154">
        <v>32</v>
      </c>
      <c r="J21" s="154">
        <v>3</v>
      </c>
      <c r="K21" s="155">
        <v>2</v>
      </c>
      <c r="L21" s="116">
        <v>62</v>
      </c>
      <c r="M21" s="153">
        <v>59</v>
      </c>
      <c r="N21" s="155">
        <v>3</v>
      </c>
      <c r="O21" s="116">
        <v>18</v>
      </c>
      <c r="P21" s="153">
        <v>16</v>
      </c>
      <c r="Q21" s="155">
        <v>2</v>
      </c>
      <c r="R21" s="116">
        <v>118</v>
      </c>
      <c r="S21" s="153">
        <v>70</v>
      </c>
      <c r="T21" s="154">
        <v>20</v>
      </c>
      <c r="U21" s="155">
        <v>28</v>
      </c>
      <c r="V21" s="156">
        <v>651</v>
      </c>
      <c r="W21" s="157">
        <v>29</v>
      </c>
      <c r="X21" s="154">
        <v>8</v>
      </c>
      <c r="Y21" s="154">
        <v>0</v>
      </c>
      <c r="Z21" s="154">
        <v>3</v>
      </c>
      <c r="AA21" s="154">
        <v>9</v>
      </c>
      <c r="AB21" s="155">
        <v>12</v>
      </c>
      <c r="AC21" s="157">
        <v>8</v>
      </c>
      <c r="AD21" s="154">
        <v>40</v>
      </c>
      <c r="AE21" s="155">
        <v>145</v>
      </c>
      <c r="AF21" s="157">
        <v>34</v>
      </c>
      <c r="AG21" s="154">
        <v>21</v>
      </c>
      <c r="AH21" s="154">
        <v>187</v>
      </c>
      <c r="AI21" s="154">
        <v>3</v>
      </c>
      <c r="AJ21" s="154">
        <v>2</v>
      </c>
      <c r="AK21" s="154">
        <v>16</v>
      </c>
      <c r="AL21" s="158">
        <v>134</v>
      </c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8"/>
      <c r="BA21" s="108"/>
      <c r="BB21" s="108"/>
      <c r="BC21" s="108"/>
      <c r="BD21" s="108"/>
      <c r="BE21" s="108"/>
      <c r="BF21" s="108"/>
      <c r="BG21" s="108"/>
      <c r="BH21" s="108"/>
      <c r="BI21" s="108"/>
      <c r="BJ21" s="108"/>
      <c r="BK21" s="108"/>
      <c r="BL21" s="108"/>
      <c r="BM21" s="108"/>
      <c r="BN21" s="108"/>
      <c r="BO21" s="108"/>
      <c r="BP21" s="108"/>
      <c r="BQ21" s="108"/>
      <c r="BR21" s="108"/>
      <c r="BS21" s="108"/>
      <c r="BT21" s="108"/>
      <c r="BU21" s="108"/>
      <c r="BV21" s="108"/>
      <c r="BW21" s="108"/>
      <c r="BX21" s="108"/>
      <c r="BY21" s="108"/>
      <c r="BZ21" s="108"/>
      <c r="CA21" s="108"/>
      <c r="CB21" s="108"/>
      <c r="CC21" s="108"/>
      <c r="CD21" s="108"/>
      <c r="CE21" s="108"/>
      <c r="CF21" s="108"/>
      <c r="CG21" s="108"/>
      <c r="CH21" s="108"/>
      <c r="CI21" s="108"/>
      <c r="CJ21" s="108"/>
      <c r="CK21" s="108"/>
      <c r="CL21" s="108"/>
      <c r="CM21" s="108"/>
      <c r="CN21" s="108"/>
      <c r="CO21" s="108"/>
      <c r="CP21" s="108"/>
      <c r="CQ21" s="108"/>
      <c r="CR21" s="108"/>
      <c r="CS21" s="108"/>
      <c r="CT21" s="108"/>
      <c r="CU21" s="108"/>
      <c r="CV21" s="108"/>
      <c r="CW21" s="108"/>
      <c r="CX21" s="108"/>
      <c r="CY21" s="108"/>
      <c r="CZ21" s="108"/>
      <c r="DA21" s="108"/>
      <c r="DB21" s="108"/>
      <c r="DC21" s="108"/>
      <c r="DD21" s="108"/>
      <c r="DE21" s="108"/>
      <c r="DF21" s="108"/>
      <c r="DG21" s="108"/>
      <c r="DH21" s="108"/>
      <c r="DI21" s="108"/>
      <c r="DJ21" s="108"/>
      <c r="DK21" s="108"/>
      <c r="DL21" s="108"/>
      <c r="DM21" s="108"/>
      <c r="DN21" s="108"/>
      <c r="DO21" s="108"/>
      <c r="DP21" s="108"/>
      <c r="DQ21" s="108"/>
      <c r="DR21" s="108"/>
      <c r="DS21" s="108"/>
      <c r="DT21" s="108"/>
      <c r="DU21" s="108"/>
      <c r="DV21" s="108"/>
      <c r="DW21" s="108"/>
      <c r="DX21" s="108"/>
      <c r="DY21" s="108"/>
      <c r="DZ21" s="108"/>
      <c r="EA21" s="108"/>
      <c r="EB21" s="108"/>
      <c r="EC21" s="108"/>
      <c r="ED21" s="108"/>
      <c r="EE21" s="108"/>
      <c r="EF21" s="108"/>
      <c r="EG21" s="108"/>
      <c r="EH21" s="108"/>
      <c r="EI21" s="108"/>
      <c r="EJ21" s="108"/>
      <c r="EK21" s="108"/>
      <c r="EL21" s="108"/>
      <c r="EM21" s="108"/>
      <c r="EN21" s="108"/>
      <c r="EO21" s="108"/>
      <c r="EP21" s="108"/>
      <c r="EQ21" s="108"/>
      <c r="ER21" s="108"/>
      <c r="ES21" s="108"/>
      <c r="ET21" s="108"/>
      <c r="EU21" s="108"/>
      <c r="EV21" s="108"/>
      <c r="EW21" s="108"/>
      <c r="EX21" s="108"/>
      <c r="EY21" s="108"/>
      <c r="EZ21" s="108"/>
      <c r="FA21" s="108"/>
      <c r="FB21" s="108"/>
      <c r="FC21" s="108"/>
      <c r="FD21" s="108"/>
      <c r="FE21" s="108"/>
      <c r="FF21" s="108"/>
      <c r="FG21" s="108"/>
      <c r="FH21" s="108"/>
      <c r="FI21" s="108"/>
      <c r="FJ21" s="108"/>
      <c r="FK21" s="108"/>
      <c r="FL21" s="108"/>
      <c r="FM21" s="108"/>
      <c r="FN21" s="108"/>
      <c r="FO21" s="108"/>
      <c r="FP21" s="108"/>
      <c r="FQ21" s="108"/>
      <c r="FR21" s="108"/>
      <c r="FS21" s="108"/>
      <c r="FT21" s="108"/>
      <c r="FU21" s="108"/>
      <c r="FV21" s="108"/>
      <c r="FW21" s="108"/>
      <c r="FX21" s="108"/>
      <c r="FY21" s="108"/>
      <c r="FZ21" s="108"/>
      <c r="GA21" s="108"/>
      <c r="GB21" s="108"/>
      <c r="GC21" s="108"/>
      <c r="GD21" s="108"/>
      <c r="GE21" s="108"/>
      <c r="GF21" s="108"/>
      <c r="GG21" s="108"/>
      <c r="GH21" s="108"/>
      <c r="GI21" s="108"/>
      <c r="GJ21" s="108"/>
      <c r="GK21" s="108"/>
      <c r="GL21" s="108"/>
      <c r="GM21" s="108"/>
      <c r="GN21" s="108"/>
      <c r="GO21" s="108"/>
      <c r="GP21" s="108"/>
      <c r="GQ21" s="108"/>
      <c r="GR21" s="108"/>
      <c r="GS21" s="108"/>
      <c r="GT21" s="108"/>
      <c r="GU21" s="108"/>
      <c r="GV21" s="108"/>
      <c r="GW21" s="108"/>
      <c r="GX21" s="108"/>
      <c r="GY21" s="108"/>
      <c r="GZ21" s="108"/>
      <c r="HA21" s="108"/>
      <c r="HB21" s="108"/>
      <c r="HC21" s="108"/>
      <c r="HD21" s="108"/>
      <c r="HE21" s="108"/>
      <c r="HF21" s="108"/>
      <c r="HG21" s="108"/>
      <c r="HH21" s="108"/>
      <c r="HI21" s="108"/>
      <c r="HJ21" s="108"/>
      <c r="HK21" s="108"/>
      <c r="HL21" s="108"/>
      <c r="HM21" s="108"/>
      <c r="HN21" s="108"/>
      <c r="HO21" s="108"/>
      <c r="HP21" s="108"/>
      <c r="HQ21" s="108"/>
      <c r="HR21" s="108"/>
      <c r="HS21" s="108"/>
      <c r="HT21" s="108"/>
      <c r="HU21" s="108"/>
      <c r="HV21" s="108"/>
      <c r="HW21" s="108"/>
      <c r="HX21" s="108"/>
      <c r="HY21" s="108"/>
      <c r="HZ21" s="108"/>
      <c r="IA21" s="108"/>
      <c r="IB21" s="108"/>
      <c r="IC21" s="108"/>
      <c r="ID21" s="108"/>
      <c r="IE21" s="108"/>
      <c r="IF21" s="108"/>
      <c r="IG21" s="108"/>
      <c r="IH21" s="108"/>
      <c r="II21" s="108"/>
      <c r="IJ21" s="108"/>
      <c r="IK21" s="108"/>
      <c r="IL21" s="108"/>
      <c r="IM21" s="108"/>
      <c r="IN21" s="108"/>
      <c r="IO21" s="108"/>
      <c r="IP21" s="108"/>
      <c r="IQ21" s="108"/>
      <c r="IR21" s="108"/>
      <c r="IS21" s="108"/>
      <c r="IT21" s="108"/>
      <c r="IU21" s="108"/>
      <c r="IV21" s="108"/>
    </row>
    <row r="22" spans="1:256" s="125" customFormat="1" ht="33" customHeight="1" x14ac:dyDescent="0.15">
      <c r="A22" s="172" t="s">
        <v>191</v>
      </c>
      <c r="B22" s="163">
        <v>1112</v>
      </c>
      <c r="C22" s="159">
        <v>6</v>
      </c>
      <c r="D22" s="160">
        <v>3</v>
      </c>
      <c r="E22" s="161">
        <v>0</v>
      </c>
      <c r="F22" s="162">
        <v>3</v>
      </c>
      <c r="G22" s="159">
        <v>111</v>
      </c>
      <c r="H22" s="160">
        <v>62</v>
      </c>
      <c r="I22" s="161">
        <v>41</v>
      </c>
      <c r="J22" s="161">
        <v>3</v>
      </c>
      <c r="K22" s="162">
        <v>5</v>
      </c>
      <c r="L22" s="159">
        <v>69</v>
      </c>
      <c r="M22" s="160">
        <v>64</v>
      </c>
      <c r="N22" s="162">
        <v>5</v>
      </c>
      <c r="O22" s="159">
        <v>19</v>
      </c>
      <c r="P22" s="160">
        <v>17</v>
      </c>
      <c r="Q22" s="162">
        <v>2</v>
      </c>
      <c r="R22" s="159">
        <v>147</v>
      </c>
      <c r="S22" s="160">
        <v>86</v>
      </c>
      <c r="T22" s="161">
        <v>28</v>
      </c>
      <c r="U22" s="162">
        <v>33</v>
      </c>
      <c r="V22" s="163">
        <v>760</v>
      </c>
      <c r="W22" s="164">
        <v>32</v>
      </c>
      <c r="X22" s="161">
        <v>8</v>
      </c>
      <c r="Y22" s="161">
        <v>1</v>
      </c>
      <c r="Z22" s="161">
        <v>3</v>
      </c>
      <c r="AA22" s="161">
        <v>10</v>
      </c>
      <c r="AB22" s="162">
        <v>16</v>
      </c>
      <c r="AC22" s="164">
        <v>9</v>
      </c>
      <c r="AD22" s="161">
        <v>44</v>
      </c>
      <c r="AE22" s="162">
        <v>189</v>
      </c>
      <c r="AF22" s="164">
        <v>37</v>
      </c>
      <c r="AG22" s="161">
        <v>28</v>
      </c>
      <c r="AH22" s="161">
        <v>210</v>
      </c>
      <c r="AI22" s="161">
        <v>3</v>
      </c>
      <c r="AJ22" s="161">
        <v>2</v>
      </c>
      <c r="AK22" s="161">
        <v>16</v>
      </c>
      <c r="AL22" s="165">
        <v>152</v>
      </c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8"/>
      <c r="BA22" s="108"/>
      <c r="BB22" s="108"/>
      <c r="BC22" s="108"/>
      <c r="BD22" s="108"/>
      <c r="BE22" s="108"/>
      <c r="BF22" s="108"/>
      <c r="BG22" s="108"/>
      <c r="BH22" s="108"/>
      <c r="BI22" s="108"/>
      <c r="BJ22" s="108"/>
      <c r="BK22" s="108"/>
      <c r="BL22" s="108"/>
      <c r="BM22" s="108"/>
      <c r="BN22" s="108"/>
      <c r="BO22" s="108"/>
      <c r="BP22" s="108"/>
      <c r="BQ22" s="108"/>
      <c r="BR22" s="108"/>
      <c r="BS22" s="108"/>
      <c r="BT22" s="108"/>
      <c r="BU22" s="108"/>
      <c r="BV22" s="108"/>
      <c r="BW22" s="108"/>
      <c r="BX22" s="108"/>
      <c r="BY22" s="108"/>
      <c r="BZ22" s="108"/>
      <c r="CA22" s="108"/>
      <c r="CB22" s="108"/>
      <c r="CC22" s="108"/>
      <c r="CD22" s="108"/>
      <c r="CE22" s="108"/>
      <c r="CF22" s="108"/>
      <c r="CG22" s="108"/>
      <c r="CH22" s="108"/>
      <c r="CI22" s="108"/>
      <c r="CJ22" s="108"/>
      <c r="CK22" s="108"/>
      <c r="CL22" s="108"/>
      <c r="CM22" s="108"/>
      <c r="CN22" s="108"/>
      <c r="CO22" s="108"/>
      <c r="CP22" s="108"/>
      <c r="CQ22" s="108"/>
      <c r="CR22" s="108"/>
      <c r="CS22" s="108"/>
      <c r="CT22" s="108"/>
      <c r="CU22" s="108"/>
      <c r="CV22" s="108"/>
      <c r="CW22" s="108"/>
      <c r="CX22" s="108"/>
      <c r="CY22" s="108"/>
      <c r="CZ22" s="108"/>
      <c r="DA22" s="108"/>
      <c r="DB22" s="108"/>
      <c r="DC22" s="108"/>
      <c r="DD22" s="108"/>
      <c r="DE22" s="108"/>
      <c r="DF22" s="108"/>
      <c r="DG22" s="108"/>
      <c r="DH22" s="108"/>
      <c r="DI22" s="108"/>
      <c r="DJ22" s="108"/>
      <c r="DK22" s="108"/>
      <c r="DL22" s="108"/>
      <c r="DM22" s="108"/>
      <c r="DN22" s="108"/>
      <c r="DO22" s="108"/>
      <c r="DP22" s="108"/>
      <c r="DQ22" s="108"/>
      <c r="DR22" s="108"/>
      <c r="DS22" s="108"/>
      <c r="DT22" s="108"/>
      <c r="DU22" s="108"/>
      <c r="DV22" s="108"/>
      <c r="DW22" s="108"/>
      <c r="DX22" s="108"/>
      <c r="DY22" s="108"/>
      <c r="DZ22" s="108"/>
      <c r="EA22" s="108"/>
      <c r="EB22" s="108"/>
      <c r="EC22" s="108"/>
      <c r="ED22" s="108"/>
      <c r="EE22" s="108"/>
      <c r="EF22" s="108"/>
      <c r="EG22" s="108"/>
      <c r="EH22" s="108"/>
      <c r="EI22" s="108"/>
      <c r="EJ22" s="108"/>
      <c r="EK22" s="108"/>
      <c r="EL22" s="108"/>
      <c r="EM22" s="108"/>
      <c r="EN22" s="108"/>
      <c r="EO22" s="108"/>
      <c r="EP22" s="108"/>
      <c r="EQ22" s="108"/>
      <c r="ER22" s="108"/>
      <c r="ES22" s="108"/>
      <c r="ET22" s="108"/>
      <c r="EU22" s="108"/>
      <c r="EV22" s="108"/>
      <c r="EW22" s="108"/>
      <c r="EX22" s="108"/>
      <c r="EY22" s="108"/>
      <c r="EZ22" s="108"/>
      <c r="FA22" s="108"/>
      <c r="FB22" s="108"/>
      <c r="FC22" s="108"/>
      <c r="FD22" s="108"/>
      <c r="FE22" s="108"/>
      <c r="FF22" s="108"/>
      <c r="FG22" s="108"/>
      <c r="FH22" s="108"/>
      <c r="FI22" s="108"/>
      <c r="FJ22" s="108"/>
      <c r="FK22" s="108"/>
      <c r="FL22" s="108"/>
      <c r="FM22" s="108"/>
      <c r="FN22" s="108"/>
      <c r="FO22" s="108"/>
      <c r="FP22" s="108"/>
      <c r="FQ22" s="108"/>
      <c r="FR22" s="108"/>
      <c r="FS22" s="108"/>
      <c r="FT22" s="108"/>
      <c r="FU22" s="108"/>
      <c r="FV22" s="108"/>
      <c r="FW22" s="108"/>
      <c r="FX22" s="108"/>
      <c r="FY22" s="108"/>
      <c r="FZ22" s="108"/>
      <c r="GA22" s="108"/>
      <c r="GB22" s="108"/>
      <c r="GC22" s="108"/>
      <c r="GD22" s="108"/>
      <c r="GE22" s="108"/>
      <c r="GF22" s="108"/>
      <c r="GG22" s="108"/>
      <c r="GH22" s="108"/>
      <c r="GI22" s="108"/>
      <c r="GJ22" s="108"/>
      <c r="GK22" s="108"/>
      <c r="GL22" s="108"/>
      <c r="GM22" s="108"/>
      <c r="GN22" s="108"/>
      <c r="GO22" s="108"/>
      <c r="GP22" s="108"/>
      <c r="GQ22" s="108"/>
      <c r="GR22" s="108"/>
      <c r="GS22" s="108"/>
      <c r="GT22" s="108"/>
      <c r="GU22" s="108"/>
      <c r="GV22" s="108"/>
      <c r="GW22" s="108"/>
      <c r="GX22" s="108"/>
      <c r="GY22" s="108"/>
      <c r="GZ22" s="108"/>
      <c r="HA22" s="108"/>
      <c r="HB22" s="108"/>
      <c r="HC22" s="108"/>
      <c r="HD22" s="108"/>
      <c r="HE22" s="108"/>
      <c r="HF22" s="108"/>
      <c r="HG22" s="108"/>
      <c r="HH22" s="108"/>
      <c r="HI22" s="108"/>
      <c r="HJ22" s="108"/>
      <c r="HK22" s="108"/>
      <c r="HL22" s="108"/>
      <c r="HM22" s="108"/>
      <c r="HN22" s="108"/>
      <c r="HO22" s="108"/>
      <c r="HP22" s="108"/>
      <c r="HQ22" s="108"/>
      <c r="HR22" s="108"/>
      <c r="HS22" s="108"/>
      <c r="HT22" s="108"/>
      <c r="HU22" s="108"/>
      <c r="HV22" s="108"/>
      <c r="HW22" s="108"/>
      <c r="HX22" s="108"/>
      <c r="HY22" s="108"/>
      <c r="HZ22" s="108"/>
      <c r="IA22" s="108"/>
      <c r="IB22" s="108"/>
      <c r="IC22" s="108"/>
      <c r="ID22" s="108"/>
      <c r="IE22" s="108"/>
      <c r="IF22" s="108"/>
      <c r="IG22" s="108"/>
      <c r="IH22" s="108"/>
      <c r="II22" s="108"/>
      <c r="IJ22" s="108"/>
      <c r="IK22" s="108"/>
      <c r="IL22" s="108"/>
      <c r="IM22" s="108"/>
      <c r="IN22" s="108"/>
      <c r="IO22" s="108"/>
      <c r="IP22" s="108"/>
      <c r="IQ22" s="108"/>
      <c r="IR22" s="108"/>
      <c r="IS22" s="108"/>
      <c r="IT22" s="108"/>
      <c r="IU22" s="108"/>
      <c r="IV22" s="108"/>
    </row>
    <row r="23" spans="1:256" s="125" customFormat="1" ht="33" customHeight="1" x14ac:dyDescent="0.15">
      <c r="A23" s="171" t="s">
        <v>192</v>
      </c>
      <c r="B23" s="220">
        <v>1268</v>
      </c>
      <c r="C23" s="116">
        <v>6</v>
      </c>
      <c r="D23" s="153">
        <v>3</v>
      </c>
      <c r="E23" s="154">
        <v>0</v>
      </c>
      <c r="F23" s="155">
        <v>3</v>
      </c>
      <c r="G23" s="116">
        <v>129</v>
      </c>
      <c r="H23" s="153">
        <v>68</v>
      </c>
      <c r="I23" s="154">
        <v>53</v>
      </c>
      <c r="J23" s="154">
        <v>3</v>
      </c>
      <c r="K23" s="155">
        <v>5</v>
      </c>
      <c r="L23" s="116">
        <v>86</v>
      </c>
      <c r="M23" s="153">
        <v>76</v>
      </c>
      <c r="N23" s="155">
        <v>10</v>
      </c>
      <c r="O23" s="116">
        <v>21</v>
      </c>
      <c r="P23" s="153">
        <v>19</v>
      </c>
      <c r="Q23" s="155">
        <v>2</v>
      </c>
      <c r="R23" s="116">
        <v>169</v>
      </c>
      <c r="S23" s="153">
        <v>102</v>
      </c>
      <c r="T23" s="154">
        <v>30</v>
      </c>
      <c r="U23" s="155">
        <v>37</v>
      </c>
      <c r="V23" s="156">
        <v>857</v>
      </c>
      <c r="W23" s="157">
        <v>37</v>
      </c>
      <c r="X23" s="154">
        <v>9</v>
      </c>
      <c r="Y23" s="154">
        <v>2</v>
      </c>
      <c r="Z23" s="154">
        <v>3</v>
      </c>
      <c r="AA23" s="154">
        <v>12</v>
      </c>
      <c r="AB23" s="155">
        <v>16</v>
      </c>
      <c r="AC23" s="157">
        <v>9</v>
      </c>
      <c r="AD23" s="154">
        <v>51</v>
      </c>
      <c r="AE23" s="155">
        <v>227</v>
      </c>
      <c r="AF23" s="157">
        <v>41</v>
      </c>
      <c r="AG23" s="154">
        <v>31</v>
      </c>
      <c r="AH23" s="154">
        <v>228</v>
      </c>
      <c r="AI23" s="154">
        <v>3</v>
      </c>
      <c r="AJ23" s="154">
        <v>2</v>
      </c>
      <c r="AK23" s="154">
        <v>20</v>
      </c>
      <c r="AL23" s="158">
        <v>166</v>
      </c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8"/>
      <c r="AZ23" s="108"/>
      <c r="BA23" s="108"/>
      <c r="BB23" s="108"/>
      <c r="BC23" s="108"/>
      <c r="BD23" s="108"/>
      <c r="BE23" s="108"/>
      <c r="BF23" s="108"/>
      <c r="BG23" s="108"/>
      <c r="BH23" s="108"/>
      <c r="BI23" s="108"/>
      <c r="BJ23" s="108"/>
      <c r="BK23" s="108"/>
      <c r="BL23" s="108"/>
      <c r="BM23" s="108"/>
      <c r="BN23" s="108"/>
      <c r="BO23" s="108"/>
      <c r="BP23" s="108"/>
      <c r="BQ23" s="108"/>
      <c r="BR23" s="108"/>
      <c r="BS23" s="108"/>
      <c r="BT23" s="108"/>
      <c r="BU23" s="108"/>
      <c r="BV23" s="108"/>
      <c r="BW23" s="108"/>
      <c r="BX23" s="108"/>
      <c r="BY23" s="108"/>
      <c r="BZ23" s="108"/>
      <c r="CA23" s="108"/>
      <c r="CB23" s="108"/>
      <c r="CC23" s="108"/>
      <c r="CD23" s="108"/>
      <c r="CE23" s="108"/>
      <c r="CF23" s="108"/>
      <c r="CG23" s="108"/>
      <c r="CH23" s="108"/>
      <c r="CI23" s="108"/>
      <c r="CJ23" s="108"/>
      <c r="CK23" s="108"/>
      <c r="CL23" s="108"/>
      <c r="CM23" s="108"/>
      <c r="CN23" s="108"/>
      <c r="CO23" s="108"/>
      <c r="CP23" s="108"/>
      <c r="CQ23" s="108"/>
      <c r="CR23" s="108"/>
      <c r="CS23" s="108"/>
      <c r="CT23" s="108"/>
      <c r="CU23" s="108"/>
      <c r="CV23" s="108"/>
      <c r="CW23" s="108"/>
      <c r="CX23" s="108"/>
      <c r="CY23" s="108"/>
      <c r="CZ23" s="108"/>
      <c r="DA23" s="108"/>
      <c r="DB23" s="108"/>
      <c r="DC23" s="108"/>
      <c r="DD23" s="108"/>
      <c r="DE23" s="108"/>
      <c r="DF23" s="108"/>
      <c r="DG23" s="108"/>
      <c r="DH23" s="108"/>
      <c r="DI23" s="108"/>
      <c r="DJ23" s="108"/>
      <c r="DK23" s="108"/>
      <c r="DL23" s="108"/>
      <c r="DM23" s="108"/>
      <c r="DN23" s="108"/>
      <c r="DO23" s="108"/>
      <c r="DP23" s="108"/>
      <c r="DQ23" s="108"/>
      <c r="DR23" s="108"/>
      <c r="DS23" s="108"/>
      <c r="DT23" s="108"/>
      <c r="DU23" s="108"/>
      <c r="DV23" s="108"/>
      <c r="DW23" s="108"/>
      <c r="DX23" s="108"/>
      <c r="DY23" s="108"/>
      <c r="DZ23" s="108"/>
      <c r="EA23" s="108"/>
      <c r="EB23" s="108"/>
      <c r="EC23" s="108"/>
      <c r="ED23" s="108"/>
      <c r="EE23" s="108"/>
      <c r="EF23" s="108"/>
      <c r="EG23" s="108"/>
      <c r="EH23" s="108"/>
      <c r="EI23" s="108"/>
      <c r="EJ23" s="108"/>
      <c r="EK23" s="108"/>
      <c r="EL23" s="108"/>
      <c r="EM23" s="108"/>
      <c r="EN23" s="108"/>
      <c r="EO23" s="108"/>
      <c r="EP23" s="108"/>
      <c r="EQ23" s="108"/>
      <c r="ER23" s="108"/>
      <c r="ES23" s="108"/>
      <c r="ET23" s="108"/>
      <c r="EU23" s="108"/>
      <c r="EV23" s="108"/>
      <c r="EW23" s="108"/>
      <c r="EX23" s="108"/>
      <c r="EY23" s="108"/>
      <c r="EZ23" s="108"/>
      <c r="FA23" s="108"/>
      <c r="FB23" s="108"/>
      <c r="FC23" s="108"/>
      <c r="FD23" s="108"/>
      <c r="FE23" s="108"/>
      <c r="FF23" s="108"/>
      <c r="FG23" s="108"/>
      <c r="FH23" s="108"/>
      <c r="FI23" s="108"/>
      <c r="FJ23" s="108"/>
      <c r="FK23" s="108"/>
      <c r="FL23" s="108"/>
      <c r="FM23" s="108"/>
      <c r="FN23" s="108"/>
      <c r="FO23" s="108"/>
      <c r="FP23" s="108"/>
      <c r="FQ23" s="108"/>
      <c r="FR23" s="108"/>
      <c r="FS23" s="108"/>
      <c r="FT23" s="108"/>
      <c r="FU23" s="108"/>
      <c r="FV23" s="108"/>
      <c r="FW23" s="108"/>
      <c r="FX23" s="108"/>
      <c r="FY23" s="108"/>
      <c r="FZ23" s="108"/>
      <c r="GA23" s="108"/>
      <c r="GB23" s="108"/>
      <c r="GC23" s="108"/>
      <c r="GD23" s="108"/>
      <c r="GE23" s="108"/>
      <c r="GF23" s="108"/>
      <c r="GG23" s="108"/>
      <c r="GH23" s="108"/>
      <c r="GI23" s="108"/>
      <c r="GJ23" s="108"/>
      <c r="GK23" s="108"/>
      <c r="GL23" s="108"/>
      <c r="GM23" s="108"/>
      <c r="GN23" s="108"/>
      <c r="GO23" s="108"/>
      <c r="GP23" s="108"/>
      <c r="GQ23" s="108"/>
      <c r="GR23" s="108"/>
      <c r="GS23" s="108"/>
      <c r="GT23" s="108"/>
      <c r="GU23" s="108"/>
      <c r="GV23" s="108"/>
      <c r="GW23" s="108"/>
      <c r="GX23" s="108"/>
      <c r="GY23" s="108"/>
      <c r="GZ23" s="108"/>
      <c r="HA23" s="108"/>
      <c r="HB23" s="108"/>
      <c r="HC23" s="108"/>
      <c r="HD23" s="108"/>
      <c r="HE23" s="108"/>
      <c r="HF23" s="108"/>
      <c r="HG23" s="108"/>
      <c r="HH23" s="108"/>
      <c r="HI23" s="108"/>
      <c r="HJ23" s="108"/>
      <c r="HK23" s="108"/>
      <c r="HL23" s="108"/>
      <c r="HM23" s="108"/>
      <c r="HN23" s="108"/>
      <c r="HO23" s="108"/>
      <c r="HP23" s="108"/>
      <c r="HQ23" s="108"/>
      <c r="HR23" s="108"/>
      <c r="HS23" s="108"/>
      <c r="HT23" s="108"/>
      <c r="HU23" s="108"/>
      <c r="HV23" s="108"/>
      <c r="HW23" s="108"/>
      <c r="HX23" s="108"/>
      <c r="HY23" s="108"/>
      <c r="HZ23" s="108"/>
      <c r="IA23" s="108"/>
      <c r="IB23" s="108"/>
      <c r="IC23" s="108"/>
      <c r="ID23" s="108"/>
      <c r="IE23" s="108"/>
      <c r="IF23" s="108"/>
      <c r="IG23" s="108"/>
      <c r="IH23" s="108"/>
      <c r="II23" s="108"/>
      <c r="IJ23" s="108"/>
      <c r="IK23" s="108"/>
      <c r="IL23" s="108"/>
      <c r="IM23" s="108"/>
      <c r="IN23" s="108"/>
      <c r="IO23" s="108"/>
      <c r="IP23" s="108"/>
      <c r="IQ23" s="108"/>
      <c r="IR23" s="108"/>
      <c r="IS23" s="108"/>
      <c r="IT23" s="108"/>
      <c r="IU23" s="108"/>
      <c r="IV23" s="108"/>
    </row>
    <row r="24" spans="1:256" s="125" customFormat="1" ht="33" customHeight="1" x14ac:dyDescent="0.15">
      <c r="A24" s="172" t="s">
        <v>193</v>
      </c>
      <c r="B24" s="163">
        <v>1445</v>
      </c>
      <c r="C24" s="159">
        <v>6</v>
      </c>
      <c r="D24" s="160">
        <v>3</v>
      </c>
      <c r="E24" s="161">
        <v>0</v>
      </c>
      <c r="F24" s="162">
        <v>3</v>
      </c>
      <c r="G24" s="159">
        <v>145</v>
      </c>
      <c r="H24" s="160">
        <v>77</v>
      </c>
      <c r="I24" s="161">
        <v>60</v>
      </c>
      <c r="J24" s="161">
        <v>3</v>
      </c>
      <c r="K24" s="162">
        <v>5</v>
      </c>
      <c r="L24" s="159">
        <v>104</v>
      </c>
      <c r="M24" s="160">
        <v>91</v>
      </c>
      <c r="N24" s="162">
        <v>13</v>
      </c>
      <c r="O24" s="159">
        <v>22</v>
      </c>
      <c r="P24" s="160">
        <v>20</v>
      </c>
      <c r="Q24" s="162">
        <v>2</v>
      </c>
      <c r="R24" s="159">
        <v>192</v>
      </c>
      <c r="S24" s="160">
        <v>116</v>
      </c>
      <c r="T24" s="161">
        <v>33</v>
      </c>
      <c r="U24" s="162">
        <v>43</v>
      </c>
      <c r="V24" s="163">
        <v>976</v>
      </c>
      <c r="W24" s="164">
        <v>37</v>
      </c>
      <c r="X24" s="161">
        <v>12</v>
      </c>
      <c r="Y24" s="161">
        <v>3</v>
      </c>
      <c r="Z24" s="161">
        <v>4</v>
      </c>
      <c r="AA24" s="161">
        <v>12</v>
      </c>
      <c r="AB24" s="162">
        <v>21</v>
      </c>
      <c r="AC24" s="164">
        <v>10</v>
      </c>
      <c r="AD24" s="161">
        <v>56</v>
      </c>
      <c r="AE24" s="162">
        <v>265</v>
      </c>
      <c r="AF24" s="164">
        <v>42</v>
      </c>
      <c r="AG24" s="161">
        <v>33</v>
      </c>
      <c r="AH24" s="161">
        <v>266</v>
      </c>
      <c r="AI24" s="161">
        <v>3</v>
      </c>
      <c r="AJ24" s="161">
        <v>4</v>
      </c>
      <c r="AK24" s="161">
        <v>20</v>
      </c>
      <c r="AL24" s="165">
        <v>188</v>
      </c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108"/>
      <c r="AY24" s="108"/>
      <c r="AZ24" s="108"/>
      <c r="BA24" s="108"/>
      <c r="BB24" s="108"/>
      <c r="BC24" s="108"/>
      <c r="BD24" s="108"/>
      <c r="BE24" s="108"/>
      <c r="BF24" s="108"/>
      <c r="BG24" s="108"/>
      <c r="BH24" s="108"/>
      <c r="BI24" s="108"/>
      <c r="BJ24" s="108"/>
      <c r="BK24" s="108"/>
      <c r="BL24" s="108"/>
      <c r="BM24" s="108"/>
      <c r="BN24" s="108"/>
      <c r="BO24" s="108"/>
      <c r="BP24" s="108"/>
      <c r="BQ24" s="108"/>
      <c r="BR24" s="108"/>
      <c r="BS24" s="108"/>
      <c r="BT24" s="108"/>
      <c r="BU24" s="108"/>
      <c r="BV24" s="108"/>
      <c r="BW24" s="108"/>
      <c r="BX24" s="108"/>
      <c r="BY24" s="108"/>
      <c r="BZ24" s="108"/>
      <c r="CA24" s="108"/>
      <c r="CB24" s="108"/>
      <c r="CC24" s="108"/>
      <c r="CD24" s="108"/>
      <c r="CE24" s="108"/>
      <c r="CF24" s="108"/>
      <c r="CG24" s="108"/>
      <c r="CH24" s="108"/>
      <c r="CI24" s="108"/>
      <c r="CJ24" s="108"/>
      <c r="CK24" s="108"/>
      <c r="CL24" s="108"/>
      <c r="CM24" s="108"/>
      <c r="CN24" s="108"/>
      <c r="CO24" s="108"/>
      <c r="CP24" s="108"/>
      <c r="CQ24" s="108"/>
      <c r="CR24" s="108"/>
      <c r="CS24" s="108"/>
      <c r="CT24" s="108"/>
      <c r="CU24" s="108"/>
      <c r="CV24" s="108"/>
      <c r="CW24" s="108"/>
      <c r="CX24" s="108"/>
      <c r="CY24" s="108"/>
      <c r="CZ24" s="108"/>
      <c r="DA24" s="108"/>
      <c r="DB24" s="108"/>
      <c r="DC24" s="108"/>
      <c r="DD24" s="108"/>
      <c r="DE24" s="108"/>
      <c r="DF24" s="108"/>
      <c r="DG24" s="108"/>
      <c r="DH24" s="108"/>
      <c r="DI24" s="108"/>
      <c r="DJ24" s="108"/>
      <c r="DK24" s="108"/>
      <c r="DL24" s="108"/>
      <c r="DM24" s="108"/>
      <c r="DN24" s="108"/>
      <c r="DO24" s="108"/>
      <c r="DP24" s="108"/>
      <c r="DQ24" s="108"/>
      <c r="DR24" s="108"/>
      <c r="DS24" s="108"/>
      <c r="DT24" s="108"/>
      <c r="DU24" s="108"/>
      <c r="DV24" s="108"/>
      <c r="DW24" s="108"/>
      <c r="DX24" s="108"/>
      <c r="DY24" s="108"/>
      <c r="DZ24" s="108"/>
      <c r="EA24" s="108"/>
      <c r="EB24" s="108"/>
      <c r="EC24" s="108"/>
      <c r="ED24" s="108"/>
      <c r="EE24" s="108"/>
      <c r="EF24" s="108"/>
      <c r="EG24" s="108"/>
      <c r="EH24" s="108"/>
      <c r="EI24" s="108"/>
      <c r="EJ24" s="108"/>
      <c r="EK24" s="108"/>
      <c r="EL24" s="108"/>
      <c r="EM24" s="108"/>
      <c r="EN24" s="108"/>
      <c r="EO24" s="108"/>
      <c r="EP24" s="108"/>
      <c r="EQ24" s="108"/>
      <c r="ER24" s="108"/>
      <c r="ES24" s="108"/>
      <c r="ET24" s="108"/>
      <c r="EU24" s="108"/>
      <c r="EV24" s="108"/>
      <c r="EW24" s="108"/>
      <c r="EX24" s="108"/>
      <c r="EY24" s="108"/>
      <c r="EZ24" s="108"/>
      <c r="FA24" s="108"/>
      <c r="FB24" s="108"/>
      <c r="FC24" s="108"/>
      <c r="FD24" s="108"/>
      <c r="FE24" s="108"/>
      <c r="FF24" s="108"/>
      <c r="FG24" s="108"/>
      <c r="FH24" s="108"/>
      <c r="FI24" s="108"/>
      <c r="FJ24" s="108"/>
      <c r="FK24" s="108"/>
      <c r="FL24" s="108"/>
      <c r="FM24" s="108"/>
      <c r="FN24" s="108"/>
      <c r="FO24" s="108"/>
      <c r="FP24" s="108"/>
      <c r="FQ24" s="108"/>
      <c r="FR24" s="108"/>
      <c r="FS24" s="108"/>
      <c r="FT24" s="108"/>
      <c r="FU24" s="108"/>
      <c r="FV24" s="108"/>
      <c r="FW24" s="108"/>
      <c r="FX24" s="108"/>
      <c r="FY24" s="108"/>
      <c r="FZ24" s="108"/>
      <c r="GA24" s="108"/>
      <c r="GB24" s="108"/>
      <c r="GC24" s="108"/>
      <c r="GD24" s="108"/>
      <c r="GE24" s="108"/>
      <c r="GF24" s="108"/>
      <c r="GG24" s="108"/>
      <c r="GH24" s="108"/>
      <c r="GI24" s="108"/>
      <c r="GJ24" s="108"/>
      <c r="GK24" s="108"/>
      <c r="GL24" s="108"/>
      <c r="GM24" s="108"/>
      <c r="GN24" s="108"/>
      <c r="GO24" s="108"/>
      <c r="GP24" s="108"/>
      <c r="GQ24" s="108"/>
      <c r="GR24" s="108"/>
      <c r="GS24" s="108"/>
      <c r="GT24" s="108"/>
      <c r="GU24" s="108"/>
      <c r="GV24" s="108"/>
      <c r="GW24" s="108"/>
      <c r="GX24" s="108"/>
      <c r="GY24" s="108"/>
      <c r="GZ24" s="108"/>
      <c r="HA24" s="108"/>
      <c r="HB24" s="108"/>
      <c r="HC24" s="108"/>
      <c r="HD24" s="108"/>
      <c r="HE24" s="108"/>
      <c r="HF24" s="108"/>
      <c r="HG24" s="108"/>
      <c r="HH24" s="108"/>
      <c r="HI24" s="108"/>
      <c r="HJ24" s="108"/>
      <c r="HK24" s="108"/>
      <c r="HL24" s="108"/>
      <c r="HM24" s="108"/>
      <c r="HN24" s="108"/>
      <c r="HO24" s="108"/>
      <c r="HP24" s="108"/>
      <c r="HQ24" s="108"/>
      <c r="HR24" s="108"/>
      <c r="HS24" s="108"/>
      <c r="HT24" s="108"/>
      <c r="HU24" s="108"/>
      <c r="HV24" s="108"/>
      <c r="HW24" s="108"/>
      <c r="HX24" s="108"/>
      <c r="HY24" s="108"/>
      <c r="HZ24" s="108"/>
      <c r="IA24" s="108"/>
      <c r="IB24" s="108"/>
      <c r="IC24" s="108"/>
      <c r="ID24" s="108"/>
      <c r="IE24" s="108"/>
      <c r="IF24" s="108"/>
      <c r="IG24" s="108"/>
      <c r="IH24" s="108"/>
      <c r="II24" s="108"/>
      <c r="IJ24" s="108"/>
      <c r="IK24" s="108"/>
      <c r="IL24" s="108"/>
      <c r="IM24" s="108"/>
      <c r="IN24" s="108"/>
      <c r="IO24" s="108"/>
      <c r="IP24" s="108"/>
      <c r="IQ24" s="108"/>
      <c r="IR24" s="108"/>
      <c r="IS24" s="108"/>
      <c r="IT24" s="108"/>
      <c r="IU24" s="108"/>
      <c r="IV24" s="108"/>
    </row>
    <row r="25" spans="1:256" s="125" customFormat="1" ht="33" customHeight="1" x14ac:dyDescent="0.15">
      <c r="A25" s="171" t="s">
        <v>194</v>
      </c>
      <c r="B25" s="220">
        <v>1604</v>
      </c>
      <c r="C25" s="217">
        <v>6</v>
      </c>
      <c r="D25" s="153">
        <v>3</v>
      </c>
      <c r="E25" s="154">
        <v>0</v>
      </c>
      <c r="F25" s="155">
        <v>3</v>
      </c>
      <c r="G25" s="116">
        <v>160</v>
      </c>
      <c r="H25" s="153">
        <v>85</v>
      </c>
      <c r="I25" s="154">
        <v>64</v>
      </c>
      <c r="J25" s="154">
        <v>3</v>
      </c>
      <c r="K25" s="155">
        <v>8</v>
      </c>
      <c r="L25" s="116">
        <v>108</v>
      </c>
      <c r="M25" s="153">
        <v>94</v>
      </c>
      <c r="N25" s="155">
        <v>14</v>
      </c>
      <c r="O25" s="116">
        <v>23</v>
      </c>
      <c r="P25" s="153">
        <v>21</v>
      </c>
      <c r="Q25" s="155">
        <v>2</v>
      </c>
      <c r="R25" s="116">
        <v>215</v>
      </c>
      <c r="S25" s="153">
        <v>128</v>
      </c>
      <c r="T25" s="154">
        <v>36</v>
      </c>
      <c r="U25" s="155">
        <v>51</v>
      </c>
      <c r="V25" s="156">
        <v>1092</v>
      </c>
      <c r="W25" s="157">
        <v>38</v>
      </c>
      <c r="X25" s="154">
        <v>14</v>
      </c>
      <c r="Y25" s="154">
        <v>3</v>
      </c>
      <c r="Z25" s="154">
        <v>4</v>
      </c>
      <c r="AA25" s="154">
        <v>15</v>
      </c>
      <c r="AB25" s="155">
        <v>24</v>
      </c>
      <c r="AC25" s="157">
        <v>11</v>
      </c>
      <c r="AD25" s="154">
        <v>66</v>
      </c>
      <c r="AE25" s="155">
        <v>313</v>
      </c>
      <c r="AF25" s="157">
        <v>46</v>
      </c>
      <c r="AG25" s="154">
        <v>40</v>
      </c>
      <c r="AH25" s="154">
        <v>295</v>
      </c>
      <c r="AI25" s="154">
        <v>3</v>
      </c>
      <c r="AJ25" s="154">
        <v>4</v>
      </c>
      <c r="AK25" s="154">
        <v>20</v>
      </c>
      <c r="AL25" s="158">
        <v>196</v>
      </c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  <c r="BK25" s="108"/>
      <c r="BL25" s="108"/>
      <c r="BM25" s="108"/>
      <c r="BN25" s="108"/>
      <c r="BO25" s="108"/>
      <c r="BP25" s="108"/>
      <c r="BQ25" s="108"/>
      <c r="BR25" s="108"/>
      <c r="BS25" s="108"/>
      <c r="BT25" s="108"/>
      <c r="BU25" s="108"/>
      <c r="BV25" s="108"/>
      <c r="BW25" s="108"/>
      <c r="BX25" s="108"/>
      <c r="BY25" s="108"/>
      <c r="BZ25" s="108"/>
      <c r="CA25" s="108"/>
      <c r="CB25" s="108"/>
      <c r="CC25" s="108"/>
      <c r="CD25" s="108"/>
      <c r="CE25" s="108"/>
      <c r="CF25" s="108"/>
      <c r="CG25" s="108"/>
      <c r="CH25" s="108"/>
      <c r="CI25" s="108"/>
      <c r="CJ25" s="108"/>
      <c r="CK25" s="108"/>
      <c r="CL25" s="108"/>
      <c r="CM25" s="108"/>
      <c r="CN25" s="108"/>
      <c r="CO25" s="108"/>
      <c r="CP25" s="108"/>
      <c r="CQ25" s="108"/>
      <c r="CR25" s="108"/>
      <c r="CS25" s="108"/>
      <c r="CT25" s="108"/>
      <c r="CU25" s="108"/>
      <c r="CV25" s="108"/>
      <c r="CW25" s="108"/>
      <c r="CX25" s="108"/>
      <c r="CY25" s="108"/>
      <c r="CZ25" s="108"/>
      <c r="DA25" s="108"/>
      <c r="DB25" s="108"/>
      <c r="DC25" s="108"/>
      <c r="DD25" s="108"/>
      <c r="DE25" s="108"/>
      <c r="DF25" s="108"/>
      <c r="DG25" s="108"/>
      <c r="DH25" s="108"/>
      <c r="DI25" s="108"/>
      <c r="DJ25" s="108"/>
      <c r="DK25" s="108"/>
      <c r="DL25" s="108"/>
      <c r="DM25" s="108"/>
      <c r="DN25" s="108"/>
      <c r="DO25" s="108"/>
      <c r="DP25" s="108"/>
      <c r="DQ25" s="108"/>
      <c r="DR25" s="108"/>
      <c r="DS25" s="108"/>
      <c r="DT25" s="108"/>
      <c r="DU25" s="108"/>
      <c r="DV25" s="108"/>
      <c r="DW25" s="108"/>
      <c r="DX25" s="108"/>
      <c r="DY25" s="108"/>
      <c r="DZ25" s="108"/>
      <c r="EA25" s="108"/>
      <c r="EB25" s="108"/>
      <c r="EC25" s="108"/>
      <c r="ED25" s="108"/>
      <c r="EE25" s="108"/>
      <c r="EF25" s="108"/>
      <c r="EG25" s="108"/>
      <c r="EH25" s="108"/>
      <c r="EI25" s="108"/>
      <c r="EJ25" s="108"/>
      <c r="EK25" s="108"/>
      <c r="EL25" s="108"/>
      <c r="EM25" s="108"/>
      <c r="EN25" s="108"/>
      <c r="EO25" s="108"/>
      <c r="EP25" s="108"/>
      <c r="EQ25" s="108"/>
      <c r="ER25" s="108"/>
      <c r="ES25" s="108"/>
      <c r="ET25" s="108"/>
      <c r="EU25" s="108"/>
      <c r="EV25" s="108"/>
      <c r="EW25" s="108"/>
      <c r="EX25" s="108"/>
      <c r="EY25" s="108"/>
      <c r="EZ25" s="108"/>
      <c r="FA25" s="108"/>
      <c r="FB25" s="108"/>
      <c r="FC25" s="108"/>
      <c r="FD25" s="108"/>
      <c r="FE25" s="108"/>
      <c r="FF25" s="108"/>
      <c r="FG25" s="108"/>
      <c r="FH25" s="108"/>
      <c r="FI25" s="108"/>
      <c r="FJ25" s="108"/>
      <c r="FK25" s="108"/>
      <c r="FL25" s="108"/>
      <c r="FM25" s="108"/>
      <c r="FN25" s="108"/>
      <c r="FO25" s="108"/>
      <c r="FP25" s="108"/>
      <c r="FQ25" s="108"/>
      <c r="FR25" s="108"/>
      <c r="FS25" s="108"/>
      <c r="FT25" s="108"/>
      <c r="FU25" s="108"/>
      <c r="FV25" s="108"/>
      <c r="FW25" s="108"/>
      <c r="FX25" s="108"/>
      <c r="FY25" s="108"/>
      <c r="FZ25" s="108"/>
      <c r="GA25" s="108"/>
      <c r="GB25" s="108"/>
      <c r="GC25" s="108"/>
      <c r="GD25" s="108"/>
      <c r="GE25" s="108"/>
      <c r="GF25" s="108"/>
      <c r="GG25" s="108"/>
      <c r="GH25" s="108"/>
      <c r="GI25" s="108"/>
      <c r="GJ25" s="108"/>
      <c r="GK25" s="108"/>
      <c r="GL25" s="108"/>
      <c r="GM25" s="108"/>
      <c r="GN25" s="108"/>
      <c r="GO25" s="108"/>
      <c r="GP25" s="108"/>
      <c r="GQ25" s="108"/>
      <c r="GR25" s="108"/>
      <c r="GS25" s="108"/>
      <c r="GT25" s="108"/>
      <c r="GU25" s="108"/>
      <c r="GV25" s="108"/>
      <c r="GW25" s="108"/>
      <c r="GX25" s="108"/>
      <c r="GY25" s="108"/>
      <c r="GZ25" s="108"/>
      <c r="HA25" s="108"/>
      <c r="HB25" s="108"/>
      <c r="HC25" s="108"/>
      <c r="HD25" s="108"/>
      <c r="HE25" s="108"/>
      <c r="HF25" s="108"/>
      <c r="HG25" s="108"/>
      <c r="HH25" s="108"/>
      <c r="HI25" s="108"/>
      <c r="HJ25" s="108"/>
      <c r="HK25" s="108"/>
      <c r="HL25" s="108"/>
      <c r="HM25" s="108"/>
      <c r="HN25" s="108"/>
      <c r="HO25" s="108"/>
      <c r="HP25" s="108"/>
      <c r="HQ25" s="108"/>
      <c r="HR25" s="108"/>
      <c r="HS25" s="108"/>
      <c r="HT25" s="108"/>
      <c r="HU25" s="108"/>
      <c r="HV25" s="108"/>
      <c r="HW25" s="108"/>
      <c r="HX25" s="108"/>
      <c r="HY25" s="108"/>
      <c r="HZ25" s="108"/>
      <c r="IA25" s="108"/>
      <c r="IB25" s="108"/>
      <c r="IC25" s="108"/>
      <c r="ID25" s="108"/>
      <c r="IE25" s="108"/>
      <c r="IF25" s="108"/>
      <c r="IG25" s="108"/>
      <c r="IH25" s="108"/>
      <c r="II25" s="108"/>
      <c r="IJ25" s="108"/>
      <c r="IK25" s="108"/>
      <c r="IL25" s="108"/>
      <c r="IM25" s="108"/>
      <c r="IN25" s="108"/>
      <c r="IO25" s="108"/>
      <c r="IP25" s="108"/>
      <c r="IQ25" s="108"/>
      <c r="IR25" s="108"/>
      <c r="IS25" s="108"/>
      <c r="IT25" s="108"/>
      <c r="IU25" s="108"/>
      <c r="IV25" s="108"/>
    </row>
    <row r="26" spans="1:256" s="125" customFormat="1" ht="33" customHeight="1" x14ac:dyDescent="0.15">
      <c r="A26" s="172" t="s">
        <v>195</v>
      </c>
      <c r="B26" s="220">
        <v>1827</v>
      </c>
      <c r="C26" s="159">
        <v>7</v>
      </c>
      <c r="D26" s="160">
        <v>3</v>
      </c>
      <c r="E26" s="161">
        <v>0</v>
      </c>
      <c r="F26" s="162">
        <v>4</v>
      </c>
      <c r="G26" s="159">
        <v>180</v>
      </c>
      <c r="H26" s="160">
        <v>91</v>
      </c>
      <c r="I26" s="161">
        <v>76</v>
      </c>
      <c r="J26" s="161">
        <v>4</v>
      </c>
      <c r="K26" s="162">
        <v>9</v>
      </c>
      <c r="L26" s="159">
        <v>126</v>
      </c>
      <c r="M26" s="160">
        <v>109</v>
      </c>
      <c r="N26" s="162">
        <v>17</v>
      </c>
      <c r="O26" s="159">
        <v>26</v>
      </c>
      <c r="P26" s="160">
        <v>23</v>
      </c>
      <c r="Q26" s="162">
        <v>3</v>
      </c>
      <c r="R26" s="159">
        <v>236</v>
      </c>
      <c r="S26" s="160">
        <v>136</v>
      </c>
      <c r="T26" s="161">
        <v>42</v>
      </c>
      <c r="U26" s="162">
        <v>58</v>
      </c>
      <c r="V26" s="163">
        <v>1252</v>
      </c>
      <c r="W26" s="164">
        <v>42</v>
      </c>
      <c r="X26" s="161">
        <v>16</v>
      </c>
      <c r="Y26" s="161">
        <v>4</v>
      </c>
      <c r="Z26" s="161">
        <v>4</v>
      </c>
      <c r="AA26" s="161">
        <v>16</v>
      </c>
      <c r="AB26" s="162">
        <v>24</v>
      </c>
      <c r="AC26" s="164">
        <v>11</v>
      </c>
      <c r="AD26" s="161">
        <v>70</v>
      </c>
      <c r="AE26" s="162">
        <v>377</v>
      </c>
      <c r="AF26" s="164">
        <v>54</v>
      </c>
      <c r="AG26" s="161">
        <v>47</v>
      </c>
      <c r="AH26" s="161">
        <v>336</v>
      </c>
      <c r="AI26" s="161">
        <v>3</v>
      </c>
      <c r="AJ26" s="161">
        <v>5</v>
      </c>
      <c r="AK26" s="161">
        <v>21</v>
      </c>
      <c r="AL26" s="165">
        <v>222</v>
      </c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  <c r="BR26" s="108"/>
      <c r="BS26" s="108"/>
      <c r="BT26" s="108"/>
      <c r="BU26" s="108"/>
      <c r="BV26" s="108"/>
      <c r="BW26" s="108"/>
      <c r="BX26" s="108"/>
      <c r="BY26" s="108"/>
      <c r="BZ26" s="108"/>
      <c r="CA26" s="108"/>
      <c r="CB26" s="108"/>
      <c r="CC26" s="108"/>
      <c r="CD26" s="108"/>
      <c r="CE26" s="108"/>
      <c r="CF26" s="108"/>
      <c r="CG26" s="108"/>
      <c r="CH26" s="108"/>
      <c r="CI26" s="108"/>
      <c r="CJ26" s="108"/>
      <c r="CK26" s="108"/>
      <c r="CL26" s="108"/>
      <c r="CM26" s="108"/>
      <c r="CN26" s="108"/>
      <c r="CO26" s="108"/>
      <c r="CP26" s="108"/>
      <c r="CQ26" s="108"/>
      <c r="CR26" s="108"/>
      <c r="CS26" s="108"/>
      <c r="CT26" s="108"/>
      <c r="CU26" s="108"/>
      <c r="CV26" s="108"/>
      <c r="CW26" s="108"/>
      <c r="CX26" s="108"/>
      <c r="CY26" s="108"/>
      <c r="CZ26" s="108"/>
      <c r="DA26" s="108"/>
      <c r="DB26" s="108"/>
      <c r="DC26" s="108"/>
      <c r="DD26" s="108"/>
      <c r="DE26" s="108"/>
      <c r="DF26" s="108"/>
      <c r="DG26" s="108"/>
      <c r="DH26" s="108"/>
      <c r="DI26" s="108"/>
      <c r="DJ26" s="108"/>
      <c r="DK26" s="108"/>
      <c r="DL26" s="108"/>
      <c r="DM26" s="108"/>
      <c r="DN26" s="108"/>
      <c r="DO26" s="108"/>
      <c r="DP26" s="108"/>
      <c r="DQ26" s="108"/>
      <c r="DR26" s="108"/>
      <c r="DS26" s="108"/>
      <c r="DT26" s="108"/>
      <c r="DU26" s="108"/>
      <c r="DV26" s="108"/>
      <c r="DW26" s="108"/>
      <c r="DX26" s="108"/>
      <c r="DY26" s="108"/>
      <c r="DZ26" s="108"/>
      <c r="EA26" s="108"/>
      <c r="EB26" s="108"/>
      <c r="EC26" s="108"/>
      <c r="ED26" s="108"/>
      <c r="EE26" s="108"/>
      <c r="EF26" s="108"/>
      <c r="EG26" s="108"/>
      <c r="EH26" s="108"/>
      <c r="EI26" s="108"/>
      <c r="EJ26" s="108"/>
      <c r="EK26" s="108"/>
      <c r="EL26" s="108"/>
      <c r="EM26" s="108"/>
      <c r="EN26" s="108"/>
      <c r="EO26" s="108"/>
      <c r="EP26" s="108"/>
      <c r="EQ26" s="108"/>
      <c r="ER26" s="108"/>
      <c r="ES26" s="108"/>
      <c r="ET26" s="108"/>
      <c r="EU26" s="108"/>
      <c r="EV26" s="108"/>
      <c r="EW26" s="108"/>
      <c r="EX26" s="108"/>
      <c r="EY26" s="108"/>
      <c r="EZ26" s="108"/>
      <c r="FA26" s="108"/>
      <c r="FB26" s="108"/>
      <c r="FC26" s="108"/>
      <c r="FD26" s="108"/>
      <c r="FE26" s="108"/>
      <c r="FF26" s="108"/>
      <c r="FG26" s="108"/>
      <c r="FH26" s="108"/>
      <c r="FI26" s="108"/>
      <c r="FJ26" s="108"/>
      <c r="FK26" s="108"/>
      <c r="FL26" s="108"/>
      <c r="FM26" s="108"/>
      <c r="FN26" s="108"/>
      <c r="FO26" s="108"/>
      <c r="FP26" s="108"/>
      <c r="FQ26" s="108"/>
      <c r="FR26" s="108"/>
      <c r="FS26" s="108"/>
      <c r="FT26" s="108"/>
      <c r="FU26" s="108"/>
      <c r="FV26" s="108"/>
      <c r="FW26" s="108"/>
      <c r="FX26" s="108"/>
      <c r="FY26" s="108"/>
      <c r="FZ26" s="108"/>
      <c r="GA26" s="108"/>
      <c r="GB26" s="108"/>
      <c r="GC26" s="108"/>
      <c r="GD26" s="108"/>
      <c r="GE26" s="108"/>
      <c r="GF26" s="108"/>
      <c r="GG26" s="108"/>
      <c r="GH26" s="108"/>
      <c r="GI26" s="108"/>
      <c r="GJ26" s="108"/>
      <c r="GK26" s="108"/>
      <c r="GL26" s="108"/>
      <c r="GM26" s="108"/>
      <c r="GN26" s="108"/>
      <c r="GO26" s="108"/>
      <c r="GP26" s="108"/>
      <c r="GQ26" s="108"/>
      <c r="GR26" s="108"/>
      <c r="GS26" s="108"/>
      <c r="GT26" s="108"/>
      <c r="GU26" s="108"/>
      <c r="GV26" s="108"/>
      <c r="GW26" s="108"/>
      <c r="GX26" s="108"/>
      <c r="GY26" s="108"/>
      <c r="GZ26" s="108"/>
      <c r="HA26" s="108"/>
      <c r="HB26" s="108"/>
      <c r="HC26" s="108"/>
      <c r="HD26" s="108"/>
      <c r="HE26" s="108"/>
      <c r="HF26" s="108"/>
      <c r="HG26" s="108"/>
      <c r="HH26" s="108"/>
      <c r="HI26" s="108"/>
      <c r="HJ26" s="108"/>
      <c r="HK26" s="108"/>
      <c r="HL26" s="108"/>
      <c r="HM26" s="108"/>
      <c r="HN26" s="108"/>
      <c r="HO26" s="108"/>
      <c r="HP26" s="108"/>
      <c r="HQ26" s="108"/>
      <c r="HR26" s="108"/>
      <c r="HS26" s="108"/>
      <c r="HT26" s="108"/>
      <c r="HU26" s="108"/>
      <c r="HV26" s="108"/>
      <c r="HW26" s="108"/>
      <c r="HX26" s="108"/>
      <c r="HY26" s="108"/>
      <c r="HZ26" s="108"/>
      <c r="IA26" s="108"/>
      <c r="IB26" s="108"/>
      <c r="IC26" s="108"/>
      <c r="ID26" s="108"/>
      <c r="IE26" s="108"/>
      <c r="IF26" s="108"/>
      <c r="IG26" s="108"/>
      <c r="IH26" s="108"/>
      <c r="II26" s="108"/>
      <c r="IJ26" s="108"/>
      <c r="IK26" s="108"/>
      <c r="IL26" s="108"/>
      <c r="IM26" s="108"/>
      <c r="IN26" s="108"/>
      <c r="IO26" s="108"/>
      <c r="IP26" s="108"/>
      <c r="IQ26" s="108"/>
      <c r="IR26" s="108"/>
      <c r="IS26" s="108"/>
      <c r="IT26" s="108"/>
      <c r="IU26" s="108"/>
      <c r="IV26" s="108"/>
    </row>
    <row r="27" spans="1:256" s="125" customFormat="1" ht="33" customHeight="1" x14ac:dyDescent="0.15">
      <c r="A27" s="171" t="s">
        <v>196</v>
      </c>
      <c r="B27" s="220">
        <v>2034</v>
      </c>
      <c r="C27" s="116">
        <v>7</v>
      </c>
      <c r="D27" s="153">
        <v>3</v>
      </c>
      <c r="E27" s="154">
        <v>0</v>
      </c>
      <c r="F27" s="155">
        <v>4</v>
      </c>
      <c r="G27" s="116">
        <v>200</v>
      </c>
      <c r="H27" s="153">
        <v>103</v>
      </c>
      <c r="I27" s="154">
        <v>83</v>
      </c>
      <c r="J27" s="154">
        <v>4</v>
      </c>
      <c r="K27" s="155">
        <v>10</v>
      </c>
      <c r="L27" s="116">
        <v>145</v>
      </c>
      <c r="M27" s="153">
        <v>128</v>
      </c>
      <c r="N27" s="155">
        <v>17</v>
      </c>
      <c r="O27" s="116">
        <v>27</v>
      </c>
      <c r="P27" s="153">
        <v>24</v>
      </c>
      <c r="Q27" s="155">
        <v>3</v>
      </c>
      <c r="R27" s="116">
        <v>269</v>
      </c>
      <c r="S27" s="153">
        <v>157</v>
      </c>
      <c r="T27" s="154">
        <v>46</v>
      </c>
      <c r="U27" s="155">
        <v>66</v>
      </c>
      <c r="V27" s="156">
        <v>1386</v>
      </c>
      <c r="W27" s="157">
        <v>52</v>
      </c>
      <c r="X27" s="154">
        <v>18</v>
      </c>
      <c r="Y27" s="154">
        <v>5</v>
      </c>
      <c r="Z27" s="154">
        <v>4</v>
      </c>
      <c r="AA27" s="154">
        <v>17</v>
      </c>
      <c r="AB27" s="155">
        <v>25</v>
      </c>
      <c r="AC27" s="157">
        <v>11</v>
      </c>
      <c r="AD27" s="154">
        <v>75</v>
      </c>
      <c r="AE27" s="155">
        <v>414</v>
      </c>
      <c r="AF27" s="157">
        <v>54</v>
      </c>
      <c r="AG27" s="154">
        <v>48</v>
      </c>
      <c r="AH27" s="154">
        <v>373</v>
      </c>
      <c r="AI27" s="154">
        <v>3</v>
      </c>
      <c r="AJ27" s="154">
        <v>5</v>
      </c>
      <c r="AK27" s="154">
        <v>21</v>
      </c>
      <c r="AL27" s="158">
        <v>261</v>
      </c>
      <c r="AM27" s="108"/>
      <c r="AN27" s="108"/>
      <c r="AO27" s="108"/>
      <c r="AP27" s="108"/>
      <c r="AQ27" s="108"/>
      <c r="AR27" s="108"/>
      <c r="AS27" s="108"/>
      <c r="AT27" s="108"/>
      <c r="AU27" s="108"/>
      <c r="AV27" s="108"/>
      <c r="AW27" s="108"/>
      <c r="AX27" s="108"/>
      <c r="AY27" s="108"/>
      <c r="AZ27" s="108"/>
      <c r="BA27" s="108"/>
      <c r="BB27" s="108"/>
      <c r="BC27" s="108"/>
      <c r="BD27" s="108"/>
      <c r="BE27" s="108"/>
      <c r="BF27" s="108"/>
      <c r="BG27" s="108"/>
      <c r="BH27" s="108"/>
      <c r="BI27" s="108"/>
      <c r="BJ27" s="108"/>
      <c r="BK27" s="108"/>
      <c r="BL27" s="108"/>
      <c r="BM27" s="108"/>
      <c r="BN27" s="108"/>
      <c r="BO27" s="108"/>
      <c r="BP27" s="108"/>
      <c r="BQ27" s="108"/>
      <c r="BR27" s="108"/>
      <c r="BS27" s="108"/>
      <c r="BT27" s="108"/>
      <c r="BU27" s="108"/>
      <c r="BV27" s="108"/>
      <c r="BW27" s="108"/>
      <c r="BX27" s="108"/>
      <c r="BY27" s="108"/>
      <c r="BZ27" s="108"/>
      <c r="CA27" s="108"/>
      <c r="CB27" s="108"/>
      <c r="CC27" s="108"/>
      <c r="CD27" s="108"/>
      <c r="CE27" s="108"/>
      <c r="CF27" s="108"/>
      <c r="CG27" s="108"/>
      <c r="CH27" s="108"/>
      <c r="CI27" s="108"/>
      <c r="CJ27" s="108"/>
      <c r="CK27" s="108"/>
      <c r="CL27" s="108"/>
      <c r="CM27" s="108"/>
      <c r="CN27" s="108"/>
      <c r="CO27" s="108"/>
      <c r="CP27" s="108"/>
      <c r="CQ27" s="108"/>
      <c r="CR27" s="108"/>
      <c r="CS27" s="108"/>
      <c r="CT27" s="108"/>
      <c r="CU27" s="108"/>
      <c r="CV27" s="108"/>
      <c r="CW27" s="108"/>
      <c r="CX27" s="108"/>
      <c r="CY27" s="108"/>
      <c r="CZ27" s="108"/>
      <c r="DA27" s="108"/>
      <c r="DB27" s="108"/>
      <c r="DC27" s="108"/>
      <c r="DD27" s="108"/>
      <c r="DE27" s="108"/>
      <c r="DF27" s="108"/>
      <c r="DG27" s="108"/>
      <c r="DH27" s="108"/>
      <c r="DI27" s="108"/>
      <c r="DJ27" s="108"/>
      <c r="DK27" s="108"/>
      <c r="DL27" s="108"/>
      <c r="DM27" s="108"/>
      <c r="DN27" s="108"/>
      <c r="DO27" s="108"/>
      <c r="DP27" s="108"/>
      <c r="DQ27" s="108"/>
      <c r="DR27" s="108"/>
      <c r="DS27" s="108"/>
      <c r="DT27" s="108"/>
      <c r="DU27" s="108"/>
      <c r="DV27" s="108"/>
      <c r="DW27" s="108"/>
      <c r="DX27" s="108"/>
      <c r="DY27" s="108"/>
      <c r="DZ27" s="108"/>
      <c r="EA27" s="108"/>
      <c r="EB27" s="108"/>
      <c r="EC27" s="108"/>
      <c r="ED27" s="108"/>
      <c r="EE27" s="108"/>
      <c r="EF27" s="108"/>
      <c r="EG27" s="108"/>
      <c r="EH27" s="108"/>
      <c r="EI27" s="108"/>
      <c r="EJ27" s="108"/>
      <c r="EK27" s="108"/>
      <c r="EL27" s="108"/>
      <c r="EM27" s="108"/>
      <c r="EN27" s="108"/>
      <c r="EO27" s="108"/>
      <c r="EP27" s="108"/>
      <c r="EQ27" s="108"/>
      <c r="ER27" s="108"/>
      <c r="ES27" s="108"/>
      <c r="ET27" s="108"/>
      <c r="EU27" s="108"/>
      <c r="EV27" s="108"/>
      <c r="EW27" s="108"/>
      <c r="EX27" s="108"/>
      <c r="EY27" s="108"/>
      <c r="EZ27" s="108"/>
      <c r="FA27" s="108"/>
      <c r="FB27" s="108"/>
      <c r="FC27" s="108"/>
      <c r="FD27" s="108"/>
      <c r="FE27" s="108"/>
      <c r="FF27" s="108"/>
      <c r="FG27" s="108"/>
      <c r="FH27" s="108"/>
      <c r="FI27" s="108"/>
      <c r="FJ27" s="108"/>
      <c r="FK27" s="108"/>
      <c r="FL27" s="108"/>
      <c r="FM27" s="108"/>
      <c r="FN27" s="108"/>
      <c r="FO27" s="108"/>
      <c r="FP27" s="108"/>
      <c r="FQ27" s="108"/>
      <c r="FR27" s="108"/>
      <c r="FS27" s="108"/>
      <c r="FT27" s="108"/>
      <c r="FU27" s="108"/>
      <c r="FV27" s="108"/>
      <c r="FW27" s="108"/>
      <c r="FX27" s="108"/>
      <c r="FY27" s="108"/>
      <c r="FZ27" s="108"/>
      <c r="GA27" s="108"/>
      <c r="GB27" s="108"/>
      <c r="GC27" s="108"/>
      <c r="GD27" s="108"/>
      <c r="GE27" s="108"/>
      <c r="GF27" s="108"/>
      <c r="GG27" s="108"/>
      <c r="GH27" s="108"/>
      <c r="GI27" s="108"/>
      <c r="GJ27" s="108"/>
      <c r="GK27" s="108"/>
      <c r="GL27" s="108"/>
      <c r="GM27" s="108"/>
      <c r="GN27" s="108"/>
      <c r="GO27" s="108"/>
      <c r="GP27" s="108"/>
      <c r="GQ27" s="108"/>
      <c r="GR27" s="108"/>
      <c r="GS27" s="108"/>
      <c r="GT27" s="108"/>
      <c r="GU27" s="108"/>
      <c r="GV27" s="108"/>
      <c r="GW27" s="108"/>
      <c r="GX27" s="108"/>
      <c r="GY27" s="108"/>
      <c r="GZ27" s="108"/>
      <c r="HA27" s="108"/>
      <c r="HB27" s="108"/>
      <c r="HC27" s="108"/>
      <c r="HD27" s="108"/>
      <c r="HE27" s="108"/>
      <c r="HF27" s="108"/>
      <c r="HG27" s="108"/>
      <c r="HH27" s="108"/>
      <c r="HI27" s="108"/>
      <c r="HJ27" s="108"/>
      <c r="HK27" s="108"/>
      <c r="HL27" s="108"/>
      <c r="HM27" s="108"/>
      <c r="HN27" s="108"/>
      <c r="HO27" s="108"/>
      <c r="HP27" s="108"/>
      <c r="HQ27" s="108"/>
      <c r="HR27" s="108"/>
      <c r="HS27" s="108"/>
      <c r="HT27" s="108"/>
      <c r="HU27" s="108"/>
      <c r="HV27" s="108"/>
      <c r="HW27" s="108"/>
      <c r="HX27" s="108"/>
      <c r="HY27" s="108"/>
      <c r="HZ27" s="108"/>
      <c r="IA27" s="108"/>
      <c r="IB27" s="108"/>
      <c r="IC27" s="108"/>
      <c r="ID27" s="108"/>
      <c r="IE27" s="108"/>
      <c r="IF27" s="108"/>
      <c r="IG27" s="108"/>
      <c r="IH27" s="108"/>
      <c r="II27" s="108"/>
      <c r="IJ27" s="108"/>
      <c r="IK27" s="108"/>
      <c r="IL27" s="108"/>
      <c r="IM27" s="108"/>
      <c r="IN27" s="108"/>
      <c r="IO27" s="108"/>
      <c r="IP27" s="108"/>
      <c r="IQ27" s="108"/>
      <c r="IR27" s="108"/>
      <c r="IS27" s="108"/>
      <c r="IT27" s="108"/>
      <c r="IU27" s="108"/>
      <c r="IV27" s="108"/>
    </row>
    <row r="28" spans="1:256" ht="33" customHeight="1" x14ac:dyDescent="0.15">
      <c r="A28" s="166" t="s">
        <v>197</v>
      </c>
      <c r="B28" s="221">
        <v>2219</v>
      </c>
      <c r="C28" s="115">
        <v>8</v>
      </c>
      <c r="D28" s="92">
        <v>4</v>
      </c>
      <c r="E28" s="93">
        <v>0</v>
      </c>
      <c r="F28" s="94">
        <v>4</v>
      </c>
      <c r="G28" s="115">
        <v>211</v>
      </c>
      <c r="H28" s="92">
        <v>110</v>
      </c>
      <c r="I28" s="93">
        <v>86</v>
      </c>
      <c r="J28" s="93">
        <v>5</v>
      </c>
      <c r="K28" s="94">
        <v>10</v>
      </c>
      <c r="L28" s="115">
        <v>171</v>
      </c>
      <c r="M28" s="92">
        <v>154</v>
      </c>
      <c r="N28" s="94">
        <v>17</v>
      </c>
      <c r="O28" s="115">
        <v>28</v>
      </c>
      <c r="P28" s="98">
        <v>25</v>
      </c>
      <c r="Q28" s="94">
        <v>3</v>
      </c>
      <c r="R28" s="115">
        <v>289</v>
      </c>
      <c r="S28" s="92">
        <v>170</v>
      </c>
      <c r="T28" s="93">
        <v>48</v>
      </c>
      <c r="U28" s="94">
        <v>71</v>
      </c>
      <c r="V28" s="187">
        <v>1512</v>
      </c>
      <c r="W28" s="95">
        <v>58</v>
      </c>
      <c r="X28" s="93">
        <v>20</v>
      </c>
      <c r="Y28" s="93">
        <v>5</v>
      </c>
      <c r="Z28" s="93">
        <v>8</v>
      </c>
      <c r="AA28" s="93">
        <v>18</v>
      </c>
      <c r="AB28" s="94">
        <v>26</v>
      </c>
      <c r="AC28" s="95">
        <v>11</v>
      </c>
      <c r="AD28" s="93">
        <v>79</v>
      </c>
      <c r="AE28" s="94">
        <v>455</v>
      </c>
      <c r="AF28" s="95">
        <v>61</v>
      </c>
      <c r="AG28" s="93">
        <v>52</v>
      </c>
      <c r="AH28" s="93">
        <v>407</v>
      </c>
      <c r="AI28" s="93">
        <v>4</v>
      </c>
      <c r="AJ28" s="93">
        <v>5</v>
      </c>
      <c r="AK28" s="96">
        <v>21</v>
      </c>
      <c r="AL28" s="97">
        <v>282</v>
      </c>
      <c r="AM28" s="108"/>
      <c r="AN28" s="108"/>
      <c r="AO28" s="108"/>
      <c r="AP28" s="108"/>
      <c r="AQ28" s="108"/>
      <c r="AR28" s="108"/>
      <c r="AS28" s="108"/>
      <c r="AT28" s="108"/>
      <c r="AU28" s="108"/>
      <c r="AV28" s="108"/>
      <c r="AW28" s="108"/>
      <c r="AX28" s="108"/>
      <c r="AY28" s="108"/>
      <c r="AZ28" s="108"/>
      <c r="BA28" s="108"/>
      <c r="BB28" s="108"/>
      <c r="BC28" s="108"/>
      <c r="BD28" s="108"/>
      <c r="BE28" s="108"/>
      <c r="BF28" s="108"/>
      <c r="BG28" s="108"/>
      <c r="BH28" s="108"/>
      <c r="BI28" s="108"/>
      <c r="BJ28" s="108"/>
      <c r="BK28" s="108"/>
      <c r="BL28" s="108"/>
      <c r="BM28" s="108"/>
      <c r="BN28" s="108"/>
      <c r="BO28" s="108"/>
      <c r="BP28" s="108"/>
      <c r="BQ28" s="108"/>
      <c r="BR28" s="108"/>
      <c r="BS28" s="108"/>
      <c r="BT28" s="108"/>
      <c r="BU28" s="108"/>
      <c r="BV28" s="108"/>
      <c r="BW28" s="108"/>
      <c r="BX28" s="108"/>
      <c r="BY28" s="108"/>
      <c r="BZ28" s="108"/>
      <c r="CA28" s="108"/>
      <c r="CB28" s="108"/>
      <c r="CC28" s="108"/>
      <c r="CD28" s="108"/>
      <c r="CE28" s="108"/>
      <c r="CF28" s="108"/>
      <c r="CG28" s="108"/>
      <c r="CH28" s="108"/>
      <c r="CI28" s="108"/>
      <c r="CJ28" s="108"/>
      <c r="CK28" s="108"/>
      <c r="CL28" s="108"/>
      <c r="CM28" s="108"/>
      <c r="CN28" s="108"/>
      <c r="CO28" s="108"/>
      <c r="CP28" s="108"/>
      <c r="CQ28" s="108"/>
      <c r="CR28" s="108"/>
      <c r="CS28" s="108"/>
      <c r="CT28" s="108"/>
      <c r="CU28" s="108"/>
      <c r="CV28" s="108"/>
      <c r="CW28" s="108"/>
      <c r="CX28" s="108"/>
      <c r="CY28" s="108"/>
      <c r="CZ28" s="108"/>
      <c r="DA28" s="108"/>
      <c r="DB28" s="108"/>
      <c r="DC28" s="108"/>
      <c r="DD28" s="108"/>
      <c r="DE28" s="108"/>
      <c r="DF28" s="108"/>
      <c r="DG28" s="108"/>
      <c r="DH28" s="108"/>
      <c r="DI28" s="108"/>
      <c r="DJ28" s="108"/>
      <c r="DK28" s="108"/>
      <c r="DL28" s="108"/>
      <c r="DM28" s="108"/>
      <c r="DN28" s="108"/>
      <c r="DO28" s="108"/>
      <c r="DP28" s="108"/>
      <c r="DQ28" s="108"/>
      <c r="DR28" s="108"/>
      <c r="DS28" s="108"/>
      <c r="DT28" s="108"/>
      <c r="DU28" s="108"/>
      <c r="DV28" s="108"/>
      <c r="DW28" s="108"/>
      <c r="DX28" s="108"/>
      <c r="DY28" s="108"/>
      <c r="DZ28" s="108"/>
      <c r="EA28" s="108"/>
      <c r="EB28" s="108"/>
      <c r="EC28" s="108"/>
      <c r="ED28" s="108"/>
      <c r="EE28" s="108"/>
      <c r="EF28" s="108"/>
      <c r="EG28" s="108"/>
      <c r="EH28" s="108"/>
      <c r="EI28" s="108"/>
      <c r="EJ28" s="108"/>
      <c r="EK28" s="108"/>
      <c r="EL28" s="108"/>
      <c r="EM28" s="108"/>
      <c r="EN28" s="108"/>
      <c r="EO28" s="108"/>
      <c r="EP28" s="108"/>
      <c r="EQ28" s="108"/>
      <c r="ER28" s="108"/>
      <c r="ES28" s="108"/>
      <c r="ET28" s="108"/>
      <c r="EU28" s="108"/>
      <c r="EV28" s="108"/>
      <c r="EW28" s="108"/>
      <c r="EX28" s="108"/>
      <c r="EY28" s="108"/>
      <c r="EZ28" s="108"/>
      <c r="FA28" s="108"/>
      <c r="FB28" s="108"/>
      <c r="FC28" s="108"/>
      <c r="FD28" s="108"/>
      <c r="FE28" s="108"/>
      <c r="FF28" s="108"/>
      <c r="FG28" s="108"/>
      <c r="FH28" s="108"/>
      <c r="FI28" s="108"/>
      <c r="FJ28" s="108"/>
      <c r="FK28" s="108"/>
      <c r="FL28" s="108"/>
      <c r="FM28" s="108"/>
      <c r="FN28" s="108"/>
      <c r="FO28" s="108"/>
      <c r="FP28" s="108"/>
      <c r="FQ28" s="108"/>
      <c r="FR28" s="108"/>
      <c r="FS28" s="108"/>
      <c r="FT28" s="108"/>
      <c r="FU28" s="108"/>
      <c r="FV28" s="108"/>
      <c r="FW28" s="108"/>
      <c r="FX28" s="108"/>
      <c r="FY28" s="108"/>
      <c r="FZ28" s="108"/>
      <c r="GA28" s="108"/>
      <c r="GB28" s="108"/>
      <c r="GC28" s="108"/>
      <c r="GD28" s="108"/>
      <c r="GE28" s="108"/>
      <c r="GF28" s="108"/>
      <c r="GG28" s="108"/>
      <c r="GH28" s="108"/>
      <c r="GI28" s="108"/>
      <c r="GJ28" s="108"/>
      <c r="GK28" s="108"/>
      <c r="GL28" s="108"/>
      <c r="GM28" s="108"/>
      <c r="GN28" s="108"/>
      <c r="GO28" s="108"/>
      <c r="GP28" s="108"/>
      <c r="GQ28" s="108"/>
      <c r="GR28" s="108"/>
      <c r="GS28" s="108"/>
      <c r="GT28" s="108"/>
      <c r="GU28" s="108"/>
      <c r="GV28" s="108"/>
      <c r="GW28" s="108"/>
      <c r="GX28" s="108"/>
      <c r="GY28" s="108"/>
      <c r="GZ28" s="108"/>
      <c r="HA28" s="108"/>
      <c r="HB28" s="108"/>
      <c r="HC28" s="108"/>
      <c r="HD28" s="108"/>
      <c r="HE28" s="108"/>
      <c r="HF28" s="108"/>
      <c r="HG28" s="108"/>
      <c r="HH28" s="108"/>
      <c r="HI28" s="108"/>
      <c r="HJ28" s="108"/>
      <c r="HK28" s="108"/>
      <c r="HL28" s="108"/>
      <c r="HM28" s="108"/>
      <c r="HN28" s="108"/>
      <c r="HO28" s="108"/>
      <c r="HP28" s="108"/>
      <c r="HQ28" s="108"/>
      <c r="HR28" s="108"/>
      <c r="HS28" s="108"/>
      <c r="HT28" s="108"/>
      <c r="HU28" s="108"/>
      <c r="HV28" s="108"/>
      <c r="HW28" s="108"/>
      <c r="HX28" s="108"/>
      <c r="HY28" s="108"/>
      <c r="HZ28" s="108"/>
      <c r="IA28" s="108"/>
      <c r="IB28" s="108"/>
      <c r="IC28" s="108"/>
      <c r="ID28" s="108"/>
      <c r="IE28" s="108"/>
      <c r="IF28" s="108"/>
      <c r="IG28" s="108"/>
      <c r="IH28" s="108"/>
      <c r="II28" s="108"/>
      <c r="IJ28" s="108"/>
      <c r="IK28" s="108"/>
      <c r="IL28" s="108"/>
      <c r="IM28" s="108"/>
      <c r="IN28" s="108"/>
      <c r="IO28" s="108"/>
      <c r="IP28" s="108"/>
      <c r="IQ28" s="108"/>
      <c r="IR28" s="108"/>
      <c r="IS28" s="108"/>
      <c r="IT28" s="108"/>
      <c r="IU28" s="108"/>
      <c r="IV28" s="108"/>
    </row>
  </sheetData>
  <mergeCells count="14">
    <mergeCell ref="V5:AL5"/>
    <mergeCell ref="V6:V7"/>
    <mergeCell ref="AF1:AK1"/>
    <mergeCell ref="A4:A7"/>
    <mergeCell ref="C4:AL4"/>
    <mergeCell ref="W6:AB6"/>
    <mergeCell ref="AF6:AL6"/>
    <mergeCell ref="AC6:AE6"/>
    <mergeCell ref="B4:B7"/>
    <mergeCell ref="C5:F6"/>
    <mergeCell ref="G5:K6"/>
    <mergeCell ref="L5:N6"/>
    <mergeCell ref="O5:Q6"/>
    <mergeCell ref="R5:U6"/>
  </mergeCells>
  <phoneticPr fontId="1"/>
  <pageMargins left="0.7" right="0.46" top="0.75" bottom="0.42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02"/>
  <sheetViews>
    <sheetView topLeftCell="A5" zoomScaleNormal="100" zoomScaleSheetLayoutView="100" workbookViewId="0">
      <selection activeCell="D91" sqref="D91"/>
    </sheetView>
  </sheetViews>
  <sheetFormatPr defaultRowHeight="13.5" x14ac:dyDescent="0.15"/>
  <cols>
    <col min="1" max="1" width="3.125" style="67" customWidth="1"/>
    <col min="2" max="2" width="3.75" customWidth="1"/>
    <col min="3" max="3" width="13.75" customWidth="1"/>
    <col min="4" max="4" width="5.875" customWidth="1"/>
    <col min="5" max="5" width="4.875" customWidth="1"/>
    <col min="6" max="6" width="5.875" customWidth="1"/>
    <col min="7" max="18" width="4.25" customWidth="1"/>
    <col min="19" max="19" width="5.875" customWidth="1"/>
  </cols>
  <sheetData>
    <row r="2" spans="1:19" x14ac:dyDescent="0.15">
      <c r="N2" s="257" t="s">
        <v>219</v>
      </c>
      <c r="O2" s="257"/>
      <c r="P2" s="257"/>
      <c r="Q2" s="257"/>
      <c r="R2" s="257"/>
    </row>
    <row r="3" spans="1:19" x14ac:dyDescent="0.15">
      <c r="D3" s="233" t="s">
        <v>132</v>
      </c>
      <c r="E3" s="233"/>
      <c r="F3" s="233"/>
      <c r="G3" s="233"/>
      <c r="H3" s="233"/>
      <c r="I3" s="233"/>
      <c r="J3" s="233"/>
      <c r="K3" s="233"/>
      <c r="L3" s="233"/>
      <c r="N3" s="42"/>
      <c r="O3" s="42"/>
      <c r="P3" s="42"/>
      <c r="Q3" s="42"/>
      <c r="R3" s="42"/>
    </row>
    <row r="4" spans="1:19" x14ac:dyDescent="0.15">
      <c r="D4" s="233"/>
      <c r="E4" s="233"/>
      <c r="F4" s="233"/>
      <c r="G4" s="233"/>
      <c r="H4" s="233"/>
      <c r="I4" s="233"/>
      <c r="J4" s="233"/>
      <c r="K4" s="233"/>
      <c r="L4" s="233"/>
      <c r="N4" s="42"/>
      <c r="O4" s="42"/>
      <c r="P4" s="42"/>
      <c r="Q4" s="101" t="s">
        <v>178</v>
      </c>
      <c r="R4" s="42"/>
    </row>
    <row r="5" spans="1:19" ht="13.5" customHeight="1" x14ac:dyDescent="0.15">
      <c r="D5" s="60"/>
      <c r="E5" s="60"/>
      <c r="F5" s="60"/>
      <c r="G5" s="60"/>
      <c r="H5" s="60"/>
      <c r="I5" s="60"/>
      <c r="J5" s="60"/>
      <c r="K5" s="60"/>
      <c r="L5" s="60"/>
      <c r="N5" s="59"/>
      <c r="O5" s="59"/>
      <c r="P5" s="59"/>
      <c r="Q5" s="59"/>
      <c r="R5" s="59"/>
    </row>
    <row r="6" spans="1:19" ht="22.5" customHeight="1" x14ac:dyDescent="0.15">
      <c r="A6" s="68"/>
      <c r="B6" s="291"/>
      <c r="C6" s="240"/>
      <c r="D6" s="287" t="s">
        <v>134</v>
      </c>
      <c r="E6" s="281" t="s">
        <v>133</v>
      </c>
      <c r="F6" s="281" t="s">
        <v>96</v>
      </c>
      <c r="G6" s="283" t="s">
        <v>98</v>
      </c>
      <c r="H6" s="284"/>
      <c r="I6" s="284"/>
      <c r="J6" s="284"/>
      <c r="K6" s="285"/>
      <c r="L6" s="226" t="s">
        <v>102</v>
      </c>
      <c r="M6" s="227"/>
      <c r="N6" s="227"/>
      <c r="O6" s="227"/>
      <c r="P6" s="227"/>
      <c r="Q6" s="227"/>
      <c r="R6" s="227"/>
      <c r="S6" s="286"/>
    </row>
    <row r="7" spans="1:19" ht="69" x14ac:dyDescent="0.15">
      <c r="A7" s="68"/>
      <c r="B7" s="291"/>
      <c r="C7" s="240"/>
      <c r="D7" s="288"/>
      <c r="E7" s="282"/>
      <c r="F7" s="282"/>
      <c r="G7" s="70" t="s">
        <v>90</v>
      </c>
      <c r="H7" s="46" t="s">
        <v>91</v>
      </c>
      <c r="I7" s="48" t="s">
        <v>135</v>
      </c>
      <c r="J7" s="71" t="s">
        <v>89</v>
      </c>
      <c r="K7" s="44" t="s">
        <v>97</v>
      </c>
      <c r="L7" s="74" t="s">
        <v>101</v>
      </c>
      <c r="M7" s="25" t="s">
        <v>100</v>
      </c>
      <c r="N7" s="46" t="s">
        <v>99</v>
      </c>
      <c r="O7" s="25" t="s">
        <v>94</v>
      </c>
      <c r="P7" s="25" t="s">
        <v>92</v>
      </c>
      <c r="Q7" s="25" t="s">
        <v>93</v>
      </c>
      <c r="R7" s="16" t="s">
        <v>89</v>
      </c>
      <c r="S7" s="14" t="s">
        <v>97</v>
      </c>
    </row>
    <row r="8" spans="1:19" ht="22.5" customHeight="1" x14ac:dyDescent="0.15">
      <c r="A8" s="68"/>
      <c r="B8" s="289" t="s">
        <v>142</v>
      </c>
      <c r="C8" s="290"/>
      <c r="D8" s="117">
        <f>D40+D58+D73+D93</f>
        <v>1196</v>
      </c>
      <c r="E8" s="109">
        <f>D8-F8</f>
        <v>383</v>
      </c>
      <c r="F8" s="109">
        <f>K8+S8</f>
        <v>813</v>
      </c>
      <c r="G8" s="110">
        <f>G40+G58+G73+G93</f>
        <v>22</v>
      </c>
      <c r="H8" s="111">
        <f>H40+H58+H73+H93</f>
        <v>16</v>
      </c>
      <c r="I8" s="111">
        <f>I40+I58+I73+I93</f>
        <v>9</v>
      </c>
      <c r="J8" s="112">
        <f>J40+J58+J73+J93</f>
        <v>18</v>
      </c>
      <c r="K8" s="109">
        <f>SUM(G8:J8)</f>
        <v>65</v>
      </c>
      <c r="L8" s="113">
        <f t="shared" ref="L8:R8" si="0">L40+L58+L73+L93</f>
        <v>3</v>
      </c>
      <c r="M8" s="111">
        <f t="shared" si="0"/>
        <v>36</v>
      </c>
      <c r="N8" s="111">
        <f t="shared" si="0"/>
        <v>225</v>
      </c>
      <c r="O8" s="111">
        <f t="shared" si="0"/>
        <v>2</v>
      </c>
      <c r="P8" s="111">
        <f t="shared" si="0"/>
        <v>39</v>
      </c>
      <c r="Q8" s="111">
        <f t="shared" si="0"/>
        <v>20</v>
      </c>
      <c r="R8" s="112">
        <f t="shared" si="0"/>
        <v>423</v>
      </c>
      <c r="S8" s="109">
        <f>SUM(L8:R8)</f>
        <v>748</v>
      </c>
    </row>
    <row r="9" spans="1:19" ht="13.5" customHeight="1" x14ac:dyDescent="0.15">
      <c r="D9" s="60"/>
      <c r="E9" s="60"/>
      <c r="F9" s="60"/>
      <c r="G9" s="60"/>
      <c r="H9" s="60"/>
      <c r="I9" s="60"/>
      <c r="J9" s="60"/>
      <c r="K9" s="60"/>
      <c r="L9" s="60"/>
      <c r="N9" s="59"/>
      <c r="O9" s="59"/>
      <c r="P9" s="59"/>
      <c r="Q9" s="59"/>
      <c r="R9" s="59"/>
    </row>
    <row r="11" spans="1:19" ht="22.5" customHeight="1" x14ac:dyDescent="0.15">
      <c r="A11" s="292" t="s">
        <v>0</v>
      </c>
      <c r="B11" s="295" t="s">
        <v>143</v>
      </c>
      <c r="C11" s="240"/>
      <c r="D11" s="287" t="s">
        <v>134</v>
      </c>
      <c r="E11" s="281" t="s">
        <v>133</v>
      </c>
      <c r="F11" s="281" t="s">
        <v>96</v>
      </c>
      <c r="G11" s="283" t="s">
        <v>98</v>
      </c>
      <c r="H11" s="284"/>
      <c r="I11" s="284"/>
      <c r="J11" s="284"/>
      <c r="K11" s="285"/>
      <c r="L11" s="226" t="s">
        <v>102</v>
      </c>
      <c r="M11" s="227"/>
      <c r="N11" s="227"/>
      <c r="O11" s="227"/>
      <c r="P11" s="227"/>
      <c r="Q11" s="227"/>
      <c r="R11" s="227"/>
      <c r="S11" s="286"/>
    </row>
    <row r="12" spans="1:19" ht="54.75" customHeight="1" x14ac:dyDescent="0.15">
      <c r="A12" s="293"/>
      <c r="B12" s="291"/>
      <c r="C12" s="240"/>
      <c r="D12" s="288"/>
      <c r="E12" s="282"/>
      <c r="F12" s="282"/>
      <c r="G12" s="70" t="s">
        <v>90</v>
      </c>
      <c r="H12" s="151" t="s">
        <v>91</v>
      </c>
      <c r="I12" s="150" t="s">
        <v>135</v>
      </c>
      <c r="J12" s="149" t="s">
        <v>89</v>
      </c>
      <c r="K12" s="44" t="s">
        <v>97</v>
      </c>
      <c r="L12" s="70" t="s">
        <v>101</v>
      </c>
      <c r="M12" s="148" t="s">
        <v>100</v>
      </c>
      <c r="N12" s="48" t="s">
        <v>99</v>
      </c>
      <c r="O12" s="25" t="s">
        <v>94</v>
      </c>
      <c r="P12" s="25" t="s">
        <v>92</v>
      </c>
      <c r="Q12" s="25" t="s">
        <v>93</v>
      </c>
      <c r="R12" s="47" t="s">
        <v>89</v>
      </c>
      <c r="S12" s="14" t="s">
        <v>97</v>
      </c>
    </row>
    <row r="13" spans="1:19" ht="13.5" customHeight="1" x14ac:dyDescent="0.15">
      <c r="A13" s="293"/>
      <c r="B13" s="1">
        <v>1</v>
      </c>
      <c r="C13" s="35" t="s">
        <v>1</v>
      </c>
      <c r="D13" s="21">
        <v>12</v>
      </c>
      <c r="E13" s="7">
        <f>D13-F13</f>
        <v>9</v>
      </c>
      <c r="F13" s="7">
        <f>K13+S13</f>
        <v>3</v>
      </c>
      <c r="G13" s="13">
        <v>2</v>
      </c>
      <c r="H13" s="4"/>
      <c r="I13" s="4"/>
      <c r="J13" s="15"/>
      <c r="K13" s="7">
        <f>SUM(G13:J13)</f>
        <v>2</v>
      </c>
      <c r="L13" s="17"/>
      <c r="M13" s="4"/>
      <c r="N13" s="4"/>
      <c r="O13" s="4"/>
      <c r="P13" s="4"/>
      <c r="Q13" s="4"/>
      <c r="R13" s="15">
        <v>1</v>
      </c>
      <c r="S13" s="7">
        <f>SUM(L13:R13)</f>
        <v>1</v>
      </c>
    </row>
    <row r="14" spans="1:19" x14ac:dyDescent="0.15">
      <c r="A14" s="293"/>
      <c r="B14" s="2">
        <v>2</v>
      </c>
      <c r="C14" s="10" t="s">
        <v>2</v>
      </c>
      <c r="D14" s="5">
        <v>35</v>
      </c>
      <c r="E14" s="7">
        <f t="shared" ref="E14:E39" si="1">D14-F14</f>
        <v>22</v>
      </c>
      <c r="F14" s="7">
        <f>K14+S14</f>
        <v>13</v>
      </c>
      <c r="G14" s="13">
        <v>1</v>
      </c>
      <c r="H14" s="4"/>
      <c r="I14" s="4"/>
      <c r="J14" s="15"/>
      <c r="K14" s="7">
        <f t="shared" ref="K14:K39" si="2">SUM(G14:J14)</f>
        <v>1</v>
      </c>
      <c r="L14" s="17"/>
      <c r="M14" s="4">
        <v>3</v>
      </c>
      <c r="N14" s="4">
        <v>6</v>
      </c>
      <c r="O14" s="4">
        <v>1</v>
      </c>
      <c r="P14" s="4"/>
      <c r="Q14" s="4"/>
      <c r="R14" s="15">
        <v>2</v>
      </c>
      <c r="S14" s="7">
        <f t="shared" ref="S14:S39" si="3">SUM(L14:R14)</f>
        <v>12</v>
      </c>
    </row>
    <row r="15" spans="1:19" x14ac:dyDescent="0.15">
      <c r="A15" s="293"/>
      <c r="B15" s="2">
        <v>3</v>
      </c>
      <c r="C15" s="10" t="s">
        <v>3</v>
      </c>
      <c r="D15" s="5">
        <v>132</v>
      </c>
      <c r="E15" s="7">
        <f t="shared" si="1"/>
        <v>32</v>
      </c>
      <c r="F15" s="7">
        <f>K15+S15</f>
        <v>100</v>
      </c>
      <c r="G15" s="13"/>
      <c r="H15" s="4"/>
      <c r="I15" s="4">
        <v>1</v>
      </c>
      <c r="J15" s="15"/>
      <c r="K15" s="7">
        <f t="shared" si="2"/>
        <v>1</v>
      </c>
      <c r="L15" s="17"/>
      <c r="M15" s="4">
        <v>2</v>
      </c>
      <c r="N15" s="4">
        <v>18</v>
      </c>
      <c r="O15" s="4"/>
      <c r="P15" s="4"/>
      <c r="Q15" s="4"/>
      <c r="R15" s="15">
        <v>79</v>
      </c>
      <c r="S15" s="7">
        <f t="shared" si="3"/>
        <v>99</v>
      </c>
    </row>
    <row r="16" spans="1:19" x14ac:dyDescent="0.15">
      <c r="A16" s="293"/>
      <c r="B16" s="2">
        <v>4</v>
      </c>
      <c r="C16" s="10" t="s">
        <v>4</v>
      </c>
      <c r="D16" s="5">
        <v>6</v>
      </c>
      <c r="E16" s="7">
        <f t="shared" si="1"/>
        <v>1</v>
      </c>
      <c r="F16" s="7">
        <f t="shared" ref="F16:F39" si="4">K16+S16</f>
        <v>5</v>
      </c>
      <c r="G16" s="13"/>
      <c r="H16" s="4"/>
      <c r="I16" s="4"/>
      <c r="J16" s="15"/>
      <c r="K16" s="7">
        <f t="shared" si="2"/>
        <v>0</v>
      </c>
      <c r="L16" s="17"/>
      <c r="M16" s="4"/>
      <c r="N16" s="4">
        <v>5</v>
      </c>
      <c r="O16" s="4"/>
      <c r="P16" s="4"/>
      <c r="Q16" s="4"/>
      <c r="R16" s="15"/>
      <c r="S16" s="7">
        <f t="shared" si="3"/>
        <v>5</v>
      </c>
    </row>
    <row r="17" spans="1:19" x14ac:dyDescent="0.15">
      <c r="A17" s="293"/>
      <c r="B17" s="2">
        <v>5</v>
      </c>
      <c r="C17" s="10" t="s">
        <v>5</v>
      </c>
      <c r="D17" s="5">
        <v>2</v>
      </c>
      <c r="E17" s="7">
        <f t="shared" si="1"/>
        <v>0</v>
      </c>
      <c r="F17" s="7">
        <f t="shared" si="4"/>
        <v>2</v>
      </c>
      <c r="G17" s="13"/>
      <c r="H17" s="4"/>
      <c r="I17" s="4"/>
      <c r="J17" s="15"/>
      <c r="K17" s="7">
        <f t="shared" si="2"/>
        <v>0</v>
      </c>
      <c r="L17" s="17"/>
      <c r="M17" s="4"/>
      <c r="N17" s="4">
        <v>1</v>
      </c>
      <c r="O17" s="4"/>
      <c r="P17" s="4"/>
      <c r="Q17" s="4"/>
      <c r="R17" s="15">
        <v>1</v>
      </c>
      <c r="S17" s="7">
        <f t="shared" si="3"/>
        <v>2</v>
      </c>
    </row>
    <row r="18" spans="1:19" x14ac:dyDescent="0.15">
      <c r="A18" s="293"/>
      <c r="B18" s="2">
        <v>6</v>
      </c>
      <c r="C18" s="10" t="s">
        <v>6</v>
      </c>
      <c r="D18" s="5">
        <v>0</v>
      </c>
      <c r="E18" s="7">
        <f t="shared" si="1"/>
        <v>0</v>
      </c>
      <c r="F18" s="7">
        <f t="shared" si="4"/>
        <v>0</v>
      </c>
      <c r="G18" s="13"/>
      <c r="H18" s="4"/>
      <c r="I18" s="4"/>
      <c r="J18" s="15"/>
      <c r="K18" s="7">
        <f t="shared" si="2"/>
        <v>0</v>
      </c>
      <c r="L18" s="17"/>
      <c r="M18" s="4"/>
      <c r="N18" s="4"/>
      <c r="O18" s="4"/>
      <c r="P18" s="4"/>
      <c r="Q18" s="4"/>
      <c r="R18" s="15"/>
      <c r="S18" s="7">
        <f t="shared" si="3"/>
        <v>0</v>
      </c>
    </row>
    <row r="19" spans="1:19" x14ac:dyDescent="0.15">
      <c r="A19" s="293"/>
      <c r="B19" s="2">
        <v>7</v>
      </c>
      <c r="C19" s="10" t="s">
        <v>7</v>
      </c>
      <c r="D19" s="5">
        <v>0</v>
      </c>
      <c r="E19" s="7">
        <f t="shared" si="1"/>
        <v>0</v>
      </c>
      <c r="F19" s="7">
        <f t="shared" si="4"/>
        <v>0</v>
      </c>
      <c r="G19" s="13"/>
      <c r="H19" s="4"/>
      <c r="I19" s="4"/>
      <c r="J19" s="15"/>
      <c r="K19" s="7">
        <f t="shared" si="2"/>
        <v>0</v>
      </c>
      <c r="L19" s="17"/>
      <c r="M19" s="4"/>
      <c r="N19" s="4"/>
      <c r="O19" s="4"/>
      <c r="P19" s="4"/>
      <c r="Q19" s="4"/>
      <c r="R19" s="15"/>
      <c r="S19" s="7">
        <f t="shared" si="3"/>
        <v>0</v>
      </c>
    </row>
    <row r="20" spans="1:19" x14ac:dyDescent="0.15">
      <c r="A20" s="293"/>
      <c r="B20" s="2">
        <v>8</v>
      </c>
      <c r="C20" s="10" t="s">
        <v>8</v>
      </c>
      <c r="D20" s="5">
        <v>17</v>
      </c>
      <c r="E20" s="7">
        <f t="shared" si="1"/>
        <v>16</v>
      </c>
      <c r="F20" s="7">
        <f t="shared" si="4"/>
        <v>1</v>
      </c>
      <c r="G20" s="13"/>
      <c r="H20" s="4"/>
      <c r="I20" s="4"/>
      <c r="J20" s="15"/>
      <c r="K20" s="7">
        <f t="shared" si="2"/>
        <v>0</v>
      </c>
      <c r="L20" s="17"/>
      <c r="M20" s="4"/>
      <c r="N20" s="4">
        <v>1</v>
      </c>
      <c r="O20" s="4"/>
      <c r="P20" s="4"/>
      <c r="Q20" s="4"/>
      <c r="R20" s="15"/>
      <c r="S20" s="7">
        <f t="shared" si="3"/>
        <v>1</v>
      </c>
    </row>
    <row r="21" spans="1:19" x14ac:dyDescent="0.15">
      <c r="A21" s="293"/>
      <c r="B21" s="2">
        <v>9</v>
      </c>
      <c r="C21" s="10" t="s">
        <v>9</v>
      </c>
      <c r="D21" s="5">
        <v>17</v>
      </c>
      <c r="E21" s="7">
        <f t="shared" si="1"/>
        <v>9</v>
      </c>
      <c r="F21" s="7">
        <f t="shared" si="4"/>
        <v>8</v>
      </c>
      <c r="G21" s="13"/>
      <c r="H21" s="4"/>
      <c r="I21" s="4"/>
      <c r="J21" s="15"/>
      <c r="K21" s="7">
        <f t="shared" si="2"/>
        <v>0</v>
      </c>
      <c r="L21" s="17"/>
      <c r="M21" s="4"/>
      <c r="N21" s="4">
        <v>5</v>
      </c>
      <c r="O21" s="4"/>
      <c r="P21" s="4"/>
      <c r="Q21" s="4">
        <v>1</v>
      </c>
      <c r="R21" s="15">
        <v>2</v>
      </c>
      <c r="S21" s="7">
        <f t="shared" si="3"/>
        <v>8</v>
      </c>
    </row>
    <row r="22" spans="1:19" x14ac:dyDescent="0.15">
      <c r="A22" s="293"/>
      <c r="B22" s="2">
        <v>10</v>
      </c>
      <c r="C22" s="10" t="s">
        <v>10</v>
      </c>
      <c r="D22" s="5">
        <v>43</v>
      </c>
      <c r="E22" s="7">
        <f t="shared" si="1"/>
        <v>8</v>
      </c>
      <c r="F22" s="7">
        <f t="shared" si="4"/>
        <v>35</v>
      </c>
      <c r="G22" s="13"/>
      <c r="H22" s="4"/>
      <c r="I22" s="4"/>
      <c r="J22" s="15"/>
      <c r="K22" s="7">
        <f t="shared" si="2"/>
        <v>0</v>
      </c>
      <c r="L22" s="17"/>
      <c r="M22" s="4"/>
      <c r="N22" s="4">
        <v>6</v>
      </c>
      <c r="O22" s="4"/>
      <c r="P22" s="4">
        <v>2</v>
      </c>
      <c r="Q22" s="4">
        <v>1</v>
      </c>
      <c r="R22" s="15">
        <v>26</v>
      </c>
      <c r="S22" s="7">
        <f t="shared" si="3"/>
        <v>35</v>
      </c>
    </row>
    <row r="23" spans="1:19" x14ac:dyDescent="0.15">
      <c r="A23" s="293"/>
      <c r="B23" s="2">
        <v>11</v>
      </c>
      <c r="C23" s="10" t="s">
        <v>11</v>
      </c>
      <c r="D23" s="5">
        <v>4</v>
      </c>
      <c r="E23" s="7">
        <f t="shared" si="1"/>
        <v>2</v>
      </c>
      <c r="F23" s="7">
        <f t="shared" si="4"/>
        <v>2</v>
      </c>
      <c r="G23" s="13"/>
      <c r="H23" s="4"/>
      <c r="I23" s="4"/>
      <c r="J23" s="15"/>
      <c r="K23" s="7">
        <f t="shared" si="2"/>
        <v>0</v>
      </c>
      <c r="L23" s="17"/>
      <c r="M23" s="4">
        <v>1</v>
      </c>
      <c r="N23" s="4">
        <v>1</v>
      </c>
      <c r="O23" s="4"/>
      <c r="P23" s="4"/>
      <c r="Q23" s="4"/>
      <c r="R23" s="15"/>
      <c r="S23" s="7">
        <f t="shared" si="3"/>
        <v>2</v>
      </c>
    </row>
    <row r="24" spans="1:19" x14ac:dyDescent="0.15">
      <c r="A24" s="293"/>
      <c r="B24" s="2">
        <v>12</v>
      </c>
      <c r="C24" s="10" t="s">
        <v>12</v>
      </c>
      <c r="D24" s="5">
        <v>90</v>
      </c>
      <c r="E24" s="7">
        <f t="shared" si="1"/>
        <v>27</v>
      </c>
      <c r="F24" s="7">
        <f t="shared" si="4"/>
        <v>63</v>
      </c>
      <c r="G24" s="13"/>
      <c r="H24" s="4"/>
      <c r="I24" s="4"/>
      <c r="J24" s="15"/>
      <c r="K24" s="7">
        <f t="shared" si="2"/>
        <v>0</v>
      </c>
      <c r="L24" s="17"/>
      <c r="M24" s="4">
        <v>2</v>
      </c>
      <c r="N24" s="4">
        <v>14</v>
      </c>
      <c r="O24" s="4"/>
      <c r="P24" s="4">
        <v>1</v>
      </c>
      <c r="Q24" s="4"/>
      <c r="R24" s="15">
        <v>46</v>
      </c>
      <c r="S24" s="7">
        <f t="shared" si="3"/>
        <v>63</v>
      </c>
    </row>
    <row r="25" spans="1:19" x14ac:dyDescent="0.15">
      <c r="A25" s="293"/>
      <c r="B25" s="2">
        <v>13</v>
      </c>
      <c r="C25" s="10" t="s">
        <v>13</v>
      </c>
      <c r="D25" s="5">
        <v>36</v>
      </c>
      <c r="E25" s="7">
        <f t="shared" si="1"/>
        <v>13</v>
      </c>
      <c r="F25" s="7">
        <f t="shared" si="4"/>
        <v>23</v>
      </c>
      <c r="G25" s="13"/>
      <c r="H25" s="4"/>
      <c r="I25" s="4"/>
      <c r="J25" s="15"/>
      <c r="K25" s="7">
        <f t="shared" si="2"/>
        <v>0</v>
      </c>
      <c r="L25" s="17"/>
      <c r="M25" s="4"/>
      <c r="N25" s="4">
        <v>11</v>
      </c>
      <c r="O25" s="4"/>
      <c r="P25" s="4"/>
      <c r="Q25" s="4"/>
      <c r="R25" s="15">
        <v>12</v>
      </c>
      <c r="S25" s="7">
        <f t="shared" si="3"/>
        <v>23</v>
      </c>
    </row>
    <row r="26" spans="1:19" x14ac:dyDescent="0.15">
      <c r="A26" s="293"/>
      <c r="B26" s="2">
        <v>14</v>
      </c>
      <c r="C26" s="10" t="s">
        <v>14</v>
      </c>
      <c r="D26" s="5">
        <v>19</v>
      </c>
      <c r="E26" s="7">
        <f t="shared" si="1"/>
        <v>7</v>
      </c>
      <c r="F26" s="7">
        <f t="shared" si="4"/>
        <v>12</v>
      </c>
      <c r="G26" s="13"/>
      <c r="H26" s="4"/>
      <c r="I26" s="4"/>
      <c r="J26" s="15"/>
      <c r="K26" s="7">
        <f t="shared" si="2"/>
        <v>0</v>
      </c>
      <c r="L26" s="17"/>
      <c r="M26" s="4"/>
      <c r="N26" s="4">
        <v>7</v>
      </c>
      <c r="O26" s="4"/>
      <c r="P26" s="4">
        <v>2</v>
      </c>
      <c r="Q26" s="4"/>
      <c r="R26" s="15">
        <v>3</v>
      </c>
      <c r="S26" s="7">
        <f t="shared" si="3"/>
        <v>12</v>
      </c>
    </row>
    <row r="27" spans="1:19" x14ac:dyDescent="0.15">
      <c r="A27" s="293"/>
      <c r="B27" s="2">
        <v>15</v>
      </c>
      <c r="C27" s="10" t="s">
        <v>15</v>
      </c>
      <c r="D27" s="5">
        <v>111</v>
      </c>
      <c r="E27" s="7">
        <f t="shared" si="1"/>
        <v>11</v>
      </c>
      <c r="F27" s="7">
        <f t="shared" si="4"/>
        <v>100</v>
      </c>
      <c r="G27" s="13"/>
      <c r="H27" s="4"/>
      <c r="I27" s="4"/>
      <c r="J27" s="15">
        <v>1</v>
      </c>
      <c r="K27" s="7">
        <f t="shared" si="2"/>
        <v>1</v>
      </c>
      <c r="L27" s="17"/>
      <c r="M27" s="4"/>
      <c r="N27" s="4">
        <v>12</v>
      </c>
      <c r="O27" s="4"/>
      <c r="P27" s="4">
        <v>1</v>
      </c>
      <c r="Q27" s="4"/>
      <c r="R27" s="15">
        <v>86</v>
      </c>
      <c r="S27" s="7">
        <f t="shared" si="3"/>
        <v>99</v>
      </c>
    </row>
    <row r="28" spans="1:19" x14ac:dyDescent="0.15">
      <c r="A28" s="293"/>
      <c r="B28" s="2">
        <v>16</v>
      </c>
      <c r="C28" s="10" t="s">
        <v>16</v>
      </c>
      <c r="D28" s="5">
        <v>33</v>
      </c>
      <c r="E28" s="7">
        <f t="shared" si="1"/>
        <v>14</v>
      </c>
      <c r="F28" s="7">
        <f t="shared" si="4"/>
        <v>19</v>
      </c>
      <c r="G28" s="13"/>
      <c r="H28" s="4"/>
      <c r="I28" s="4"/>
      <c r="J28" s="15"/>
      <c r="K28" s="7">
        <f t="shared" si="2"/>
        <v>0</v>
      </c>
      <c r="L28" s="17"/>
      <c r="M28" s="4">
        <v>1</v>
      </c>
      <c r="N28" s="4">
        <v>14</v>
      </c>
      <c r="O28" s="4"/>
      <c r="P28" s="4">
        <v>2</v>
      </c>
      <c r="Q28" s="4"/>
      <c r="R28" s="15">
        <v>2</v>
      </c>
      <c r="S28" s="7">
        <f t="shared" si="3"/>
        <v>19</v>
      </c>
    </row>
    <row r="29" spans="1:19" x14ac:dyDescent="0.15">
      <c r="A29" s="293"/>
      <c r="B29" s="2">
        <v>17</v>
      </c>
      <c r="C29" s="10" t="s">
        <v>17</v>
      </c>
      <c r="D29" s="5">
        <v>58</v>
      </c>
      <c r="E29" s="7">
        <f t="shared" si="1"/>
        <v>16</v>
      </c>
      <c r="F29" s="7">
        <f t="shared" si="4"/>
        <v>42</v>
      </c>
      <c r="G29" s="13">
        <v>1</v>
      </c>
      <c r="H29" s="4"/>
      <c r="I29" s="4">
        <v>1</v>
      </c>
      <c r="J29" s="15">
        <v>1</v>
      </c>
      <c r="K29" s="7">
        <f t="shared" si="2"/>
        <v>3</v>
      </c>
      <c r="L29" s="17">
        <v>1</v>
      </c>
      <c r="M29" s="4">
        <v>2</v>
      </c>
      <c r="N29" s="4">
        <v>11</v>
      </c>
      <c r="O29" s="4"/>
      <c r="P29" s="4">
        <v>2</v>
      </c>
      <c r="Q29" s="4">
        <v>1</v>
      </c>
      <c r="R29" s="15">
        <v>22</v>
      </c>
      <c r="S29" s="7">
        <f t="shared" si="3"/>
        <v>39</v>
      </c>
    </row>
    <row r="30" spans="1:19" x14ac:dyDescent="0.15">
      <c r="A30" s="293"/>
      <c r="B30" s="2">
        <v>18</v>
      </c>
      <c r="C30" s="10" t="s">
        <v>18</v>
      </c>
      <c r="D30" s="5">
        <v>10</v>
      </c>
      <c r="E30" s="7">
        <f t="shared" si="1"/>
        <v>6</v>
      </c>
      <c r="F30" s="7">
        <f t="shared" si="4"/>
        <v>4</v>
      </c>
      <c r="G30" s="13"/>
      <c r="H30" s="4"/>
      <c r="I30" s="4"/>
      <c r="J30" s="15"/>
      <c r="K30" s="7">
        <f t="shared" si="2"/>
        <v>0</v>
      </c>
      <c r="L30" s="17"/>
      <c r="M30" s="4">
        <v>3</v>
      </c>
      <c r="N30" s="4">
        <v>1</v>
      </c>
      <c r="O30" s="4"/>
      <c r="P30" s="4"/>
      <c r="Q30" s="4"/>
      <c r="R30" s="15"/>
      <c r="S30" s="7">
        <f t="shared" si="3"/>
        <v>4</v>
      </c>
    </row>
    <row r="31" spans="1:19" x14ac:dyDescent="0.15">
      <c r="A31" s="293"/>
      <c r="B31" s="2">
        <v>19</v>
      </c>
      <c r="C31" s="10" t="s">
        <v>19</v>
      </c>
      <c r="D31" s="5">
        <v>5</v>
      </c>
      <c r="E31" s="7">
        <f t="shared" si="1"/>
        <v>3</v>
      </c>
      <c r="F31" s="7">
        <f t="shared" si="4"/>
        <v>2</v>
      </c>
      <c r="G31" s="13"/>
      <c r="H31" s="4">
        <v>2</v>
      </c>
      <c r="I31" s="4"/>
      <c r="J31" s="15"/>
      <c r="K31" s="7">
        <f t="shared" si="2"/>
        <v>2</v>
      </c>
      <c r="L31" s="17"/>
      <c r="M31" s="4"/>
      <c r="N31" s="4"/>
      <c r="O31" s="4"/>
      <c r="P31" s="4"/>
      <c r="Q31" s="4"/>
      <c r="R31" s="15"/>
      <c r="S31" s="7">
        <f t="shared" si="3"/>
        <v>0</v>
      </c>
    </row>
    <row r="32" spans="1:19" x14ac:dyDescent="0.15">
      <c r="A32" s="293"/>
      <c r="B32" s="2">
        <v>20</v>
      </c>
      <c r="C32" s="10" t="s">
        <v>20</v>
      </c>
      <c r="D32" s="5">
        <v>1</v>
      </c>
      <c r="E32" s="7">
        <f t="shared" si="1"/>
        <v>0</v>
      </c>
      <c r="F32" s="7">
        <f t="shared" si="4"/>
        <v>1</v>
      </c>
      <c r="G32" s="13"/>
      <c r="H32" s="4"/>
      <c r="I32" s="4"/>
      <c r="J32" s="15"/>
      <c r="K32" s="7">
        <f t="shared" si="2"/>
        <v>0</v>
      </c>
      <c r="L32" s="17"/>
      <c r="M32" s="4"/>
      <c r="N32" s="4">
        <v>1</v>
      </c>
      <c r="O32" s="4"/>
      <c r="P32" s="4"/>
      <c r="Q32" s="4"/>
      <c r="R32" s="15"/>
      <c r="S32" s="7">
        <f t="shared" si="3"/>
        <v>1</v>
      </c>
    </row>
    <row r="33" spans="1:19" x14ac:dyDescent="0.15">
      <c r="A33" s="293"/>
      <c r="B33" s="2">
        <v>21</v>
      </c>
      <c r="C33" s="10" t="s">
        <v>21</v>
      </c>
      <c r="D33" s="5">
        <v>38</v>
      </c>
      <c r="E33" s="7">
        <f t="shared" si="1"/>
        <v>8</v>
      </c>
      <c r="F33" s="7">
        <f t="shared" si="4"/>
        <v>30</v>
      </c>
      <c r="G33" s="13"/>
      <c r="H33" s="4"/>
      <c r="I33" s="4">
        <v>1</v>
      </c>
      <c r="J33" s="15">
        <v>2</v>
      </c>
      <c r="K33" s="7">
        <f t="shared" si="2"/>
        <v>3</v>
      </c>
      <c r="L33" s="17"/>
      <c r="M33" s="4"/>
      <c r="N33" s="4">
        <v>7</v>
      </c>
      <c r="O33" s="4"/>
      <c r="P33" s="4">
        <v>2</v>
      </c>
      <c r="Q33" s="4"/>
      <c r="R33" s="15">
        <v>18</v>
      </c>
      <c r="S33" s="7">
        <f t="shared" si="3"/>
        <v>27</v>
      </c>
    </row>
    <row r="34" spans="1:19" x14ac:dyDescent="0.15">
      <c r="A34" s="293"/>
      <c r="B34" s="2">
        <v>22</v>
      </c>
      <c r="C34" s="10" t="s">
        <v>22</v>
      </c>
      <c r="D34" s="5">
        <v>9</v>
      </c>
      <c r="E34" s="7">
        <f t="shared" si="1"/>
        <v>3</v>
      </c>
      <c r="F34" s="7">
        <f t="shared" si="4"/>
        <v>6</v>
      </c>
      <c r="G34" s="13"/>
      <c r="H34" s="4"/>
      <c r="I34" s="4"/>
      <c r="J34" s="15"/>
      <c r="K34" s="7">
        <f t="shared" si="2"/>
        <v>0</v>
      </c>
      <c r="L34" s="17"/>
      <c r="M34" s="4"/>
      <c r="N34" s="4">
        <v>2</v>
      </c>
      <c r="O34" s="4"/>
      <c r="P34" s="4"/>
      <c r="Q34" s="4"/>
      <c r="R34" s="15">
        <v>4</v>
      </c>
      <c r="S34" s="7">
        <f t="shared" si="3"/>
        <v>6</v>
      </c>
    </row>
    <row r="35" spans="1:19" x14ac:dyDescent="0.15">
      <c r="A35" s="293"/>
      <c r="B35" s="2">
        <v>23</v>
      </c>
      <c r="C35" s="10" t="s">
        <v>23</v>
      </c>
      <c r="D35" s="5">
        <v>1</v>
      </c>
      <c r="E35" s="7">
        <f t="shared" si="1"/>
        <v>1</v>
      </c>
      <c r="F35" s="7">
        <f t="shared" si="4"/>
        <v>0</v>
      </c>
      <c r="G35" s="13"/>
      <c r="H35" s="4"/>
      <c r="I35" s="4"/>
      <c r="J35" s="15"/>
      <c r="K35" s="7">
        <f t="shared" si="2"/>
        <v>0</v>
      </c>
      <c r="L35" s="17"/>
      <c r="M35" s="4"/>
      <c r="N35" s="4"/>
      <c r="O35" s="4"/>
      <c r="P35" s="4"/>
      <c r="Q35" s="4"/>
      <c r="R35" s="15"/>
      <c r="S35" s="7">
        <f t="shared" si="3"/>
        <v>0</v>
      </c>
    </row>
    <row r="36" spans="1:19" x14ac:dyDescent="0.15">
      <c r="A36" s="293"/>
      <c r="B36" s="2">
        <v>24</v>
      </c>
      <c r="C36" s="10" t="s">
        <v>24</v>
      </c>
      <c r="D36" s="5">
        <v>0</v>
      </c>
      <c r="E36" s="7">
        <f t="shared" si="1"/>
        <v>0</v>
      </c>
      <c r="F36" s="7">
        <f t="shared" si="4"/>
        <v>0</v>
      </c>
      <c r="G36" s="13"/>
      <c r="H36" s="4"/>
      <c r="I36" s="4"/>
      <c r="J36" s="15"/>
      <c r="K36" s="7">
        <f t="shared" si="2"/>
        <v>0</v>
      </c>
      <c r="L36" s="17"/>
      <c r="M36" s="4"/>
      <c r="N36" s="4"/>
      <c r="O36" s="4"/>
      <c r="P36" s="4"/>
      <c r="Q36" s="4"/>
      <c r="R36" s="15"/>
      <c r="S36" s="7">
        <f t="shared" si="3"/>
        <v>0</v>
      </c>
    </row>
    <row r="37" spans="1:19" x14ac:dyDescent="0.15">
      <c r="A37" s="293"/>
      <c r="B37" s="2">
        <v>25</v>
      </c>
      <c r="C37" s="10" t="s">
        <v>25</v>
      </c>
      <c r="D37" s="5">
        <v>2</v>
      </c>
      <c r="E37" s="7">
        <f t="shared" si="1"/>
        <v>0</v>
      </c>
      <c r="F37" s="7">
        <f t="shared" si="4"/>
        <v>2</v>
      </c>
      <c r="G37" s="13"/>
      <c r="H37" s="4"/>
      <c r="I37" s="4"/>
      <c r="J37" s="15"/>
      <c r="K37" s="7">
        <f t="shared" si="2"/>
        <v>0</v>
      </c>
      <c r="L37" s="17"/>
      <c r="M37" s="4"/>
      <c r="N37" s="4"/>
      <c r="O37" s="4"/>
      <c r="P37" s="4"/>
      <c r="Q37" s="4">
        <v>1</v>
      </c>
      <c r="R37" s="15">
        <v>1</v>
      </c>
      <c r="S37" s="7">
        <f t="shared" si="3"/>
        <v>2</v>
      </c>
    </row>
    <row r="38" spans="1:19" x14ac:dyDescent="0.15">
      <c r="A38" s="293"/>
      <c r="B38" s="2">
        <v>26</v>
      </c>
      <c r="C38" s="10" t="s">
        <v>26</v>
      </c>
      <c r="D38" s="38">
        <v>0</v>
      </c>
      <c r="E38" s="7">
        <f t="shared" si="1"/>
        <v>0</v>
      </c>
      <c r="F38" s="7">
        <f t="shared" si="4"/>
        <v>0</v>
      </c>
      <c r="G38" s="13"/>
      <c r="H38" s="4"/>
      <c r="I38" s="4"/>
      <c r="J38" s="15"/>
      <c r="K38" s="7">
        <f t="shared" si="2"/>
        <v>0</v>
      </c>
      <c r="L38" s="17"/>
      <c r="M38" s="4"/>
      <c r="N38" s="4"/>
      <c r="O38" s="4"/>
      <c r="P38" s="4"/>
      <c r="Q38" s="4"/>
      <c r="R38" s="15"/>
      <c r="S38" s="7">
        <f t="shared" si="3"/>
        <v>0</v>
      </c>
    </row>
    <row r="39" spans="1:19" x14ac:dyDescent="0.15">
      <c r="A39" s="293"/>
      <c r="B39" s="3">
        <v>27</v>
      </c>
      <c r="C39" s="11" t="s">
        <v>27</v>
      </c>
      <c r="D39" s="6">
        <v>14</v>
      </c>
      <c r="E39" s="7">
        <f t="shared" si="1"/>
        <v>6</v>
      </c>
      <c r="F39" s="7">
        <f t="shared" si="4"/>
        <v>8</v>
      </c>
      <c r="G39" s="13"/>
      <c r="H39" s="4"/>
      <c r="I39" s="4">
        <v>1</v>
      </c>
      <c r="J39" s="15"/>
      <c r="K39" s="7">
        <f t="shared" si="2"/>
        <v>1</v>
      </c>
      <c r="L39" s="17"/>
      <c r="M39" s="4">
        <v>1</v>
      </c>
      <c r="N39" s="4">
        <v>5</v>
      </c>
      <c r="O39" s="4"/>
      <c r="P39" s="4"/>
      <c r="Q39" s="4"/>
      <c r="R39" s="15">
        <v>1</v>
      </c>
      <c r="S39" s="7">
        <f t="shared" si="3"/>
        <v>7</v>
      </c>
    </row>
    <row r="40" spans="1:19" x14ac:dyDescent="0.15">
      <c r="A40" s="294"/>
      <c r="B40" s="296" t="s">
        <v>95</v>
      </c>
      <c r="C40" s="298"/>
      <c r="D40" s="49">
        <f>SUM(D13:D39)</f>
        <v>695</v>
      </c>
      <c r="E40" s="49">
        <f>SUM(E13:E39)</f>
        <v>214</v>
      </c>
      <c r="F40" s="49">
        <f>SUM(F13:F39)</f>
        <v>481</v>
      </c>
      <c r="G40" s="52">
        <f>SUM(G13:G39)</f>
        <v>4</v>
      </c>
      <c r="H40" s="51">
        <f t="shared" ref="H40:S40" si="5">SUM(H13:H39)</f>
        <v>2</v>
      </c>
      <c r="I40" s="51">
        <f t="shared" si="5"/>
        <v>4</v>
      </c>
      <c r="J40" s="53">
        <f t="shared" si="5"/>
        <v>4</v>
      </c>
      <c r="K40" s="49">
        <f t="shared" si="5"/>
        <v>14</v>
      </c>
      <c r="L40" s="50">
        <f t="shared" si="5"/>
        <v>1</v>
      </c>
      <c r="M40" s="51">
        <f t="shared" si="5"/>
        <v>15</v>
      </c>
      <c r="N40" s="51">
        <f t="shared" si="5"/>
        <v>128</v>
      </c>
      <c r="O40" s="51">
        <f t="shared" si="5"/>
        <v>1</v>
      </c>
      <c r="P40" s="51">
        <f t="shared" si="5"/>
        <v>12</v>
      </c>
      <c r="Q40" s="51">
        <f t="shared" si="5"/>
        <v>4</v>
      </c>
      <c r="R40" s="53">
        <f t="shared" si="5"/>
        <v>306</v>
      </c>
      <c r="S40" s="49">
        <f t="shared" si="5"/>
        <v>467</v>
      </c>
    </row>
    <row r="41" spans="1:19" x14ac:dyDescent="0.15">
      <c r="A41" s="68"/>
      <c r="B41" s="20"/>
      <c r="C41" s="20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</row>
    <row r="42" spans="1:19" x14ac:dyDescent="0.15">
      <c r="A42" s="68"/>
      <c r="B42" s="20"/>
      <c r="C42" s="20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</row>
    <row r="43" spans="1:19" x14ac:dyDescent="0.15">
      <c r="A43" s="68"/>
      <c r="B43" s="20"/>
      <c r="C43" s="20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</row>
    <row r="44" spans="1:19" x14ac:dyDescent="0.15">
      <c r="A44" s="68"/>
      <c r="B44" s="20"/>
      <c r="C44" s="20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</row>
    <row r="45" spans="1:19" x14ac:dyDescent="0.15">
      <c r="A45" s="68"/>
      <c r="B45" s="20"/>
      <c r="C45" s="20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</row>
    <row r="46" spans="1:19" x14ac:dyDescent="0.15">
      <c r="A46" s="68"/>
      <c r="B46" s="20"/>
      <c r="C46" s="20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</row>
    <row r="47" spans="1:19" x14ac:dyDescent="0.15">
      <c r="A47" s="68"/>
      <c r="B47" s="20"/>
      <c r="C47" s="20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</row>
    <row r="48" spans="1:19" x14ac:dyDescent="0.15">
      <c r="A48" s="68"/>
      <c r="B48" s="20"/>
      <c r="C48" s="20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</row>
    <row r="49" spans="1:19" x14ac:dyDescent="0.15">
      <c r="A49" s="68"/>
      <c r="B49" s="20"/>
      <c r="C49" s="20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</row>
    <row r="50" spans="1:19" ht="22.5" customHeight="1" x14ac:dyDescent="0.15">
      <c r="A50" s="292" t="s">
        <v>139</v>
      </c>
      <c r="B50" s="295" t="s">
        <v>143</v>
      </c>
      <c r="C50" s="240"/>
      <c r="D50" s="287" t="s">
        <v>134</v>
      </c>
      <c r="E50" s="281" t="s">
        <v>133</v>
      </c>
      <c r="F50" s="281" t="s">
        <v>96</v>
      </c>
      <c r="G50" s="283" t="s">
        <v>98</v>
      </c>
      <c r="H50" s="284"/>
      <c r="I50" s="284"/>
      <c r="J50" s="284"/>
      <c r="K50" s="285"/>
      <c r="L50" s="226" t="s">
        <v>102</v>
      </c>
      <c r="M50" s="227"/>
      <c r="N50" s="227"/>
      <c r="O50" s="227"/>
      <c r="P50" s="227"/>
      <c r="Q50" s="227"/>
      <c r="R50" s="227"/>
      <c r="S50" s="286"/>
    </row>
    <row r="51" spans="1:19" ht="54.75" customHeight="1" x14ac:dyDescent="0.15">
      <c r="A51" s="293"/>
      <c r="B51" s="291"/>
      <c r="C51" s="240"/>
      <c r="D51" s="288"/>
      <c r="E51" s="282"/>
      <c r="F51" s="282"/>
      <c r="G51" s="70" t="s">
        <v>90</v>
      </c>
      <c r="H51" s="151" t="s">
        <v>91</v>
      </c>
      <c r="I51" s="152" t="s">
        <v>135</v>
      </c>
      <c r="J51" s="149" t="s">
        <v>89</v>
      </c>
      <c r="K51" s="44" t="s">
        <v>97</v>
      </c>
      <c r="L51" s="72" t="s">
        <v>101</v>
      </c>
      <c r="M51" s="148" t="s">
        <v>100</v>
      </c>
      <c r="N51" s="46" t="s">
        <v>99</v>
      </c>
      <c r="O51" s="25" t="s">
        <v>94</v>
      </c>
      <c r="P51" s="25" t="s">
        <v>92</v>
      </c>
      <c r="Q51" s="25" t="s">
        <v>93</v>
      </c>
      <c r="R51" s="47" t="s">
        <v>89</v>
      </c>
      <c r="S51" s="43" t="s">
        <v>97</v>
      </c>
    </row>
    <row r="52" spans="1:19" ht="13.5" customHeight="1" x14ac:dyDescent="0.15">
      <c r="A52" s="293"/>
      <c r="B52" s="21">
        <v>28</v>
      </c>
      <c r="C52" s="22" t="s">
        <v>28</v>
      </c>
      <c r="D52" s="21">
        <v>9</v>
      </c>
      <c r="E52" s="7">
        <f t="shared" ref="E52:E57" si="6">D52-F52</f>
        <v>4</v>
      </c>
      <c r="F52" s="7">
        <f t="shared" ref="F52:F57" si="7">K52+S52</f>
        <v>5</v>
      </c>
      <c r="G52" s="13"/>
      <c r="H52" s="4"/>
      <c r="I52" s="4"/>
      <c r="J52" s="15"/>
      <c r="K52" s="7">
        <f t="shared" ref="K52:K57" si="8">SUM(G52:J52)</f>
        <v>0</v>
      </c>
      <c r="L52" s="17"/>
      <c r="M52" s="4"/>
      <c r="N52" s="4">
        <v>5</v>
      </c>
      <c r="O52" s="4"/>
      <c r="P52" s="4"/>
      <c r="Q52" s="4"/>
      <c r="R52" s="15"/>
      <c r="S52" s="7">
        <f t="shared" ref="S52:S57" si="9">SUM(L52:R52)</f>
        <v>5</v>
      </c>
    </row>
    <row r="53" spans="1:19" x14ac:dyDescent="0.15">
      <c r="A53" s="293"/>
      <c r="B53" s="5">
        <v>29</v>
      </c>
      <c r="C53" s="23" t="s">
        <v>29</v>
      </c>
      <c r="D53" s="5">
        <v>1</v>
      </c>
      <c r="E53" s="7">
        <f t="shared" si="6"/>
        <v>0</v>
      </c>
      <c r="F53" s="7">
        <f t="shared" si="7"/>
        <v>1</v>
      </c>
      <c r="G53" s="13"/>
      <c r="H53" s="4"/>
      <c r="I53" s="4"/>
      <c r="J53" s="15"/>
      <c r="K53" s="7">
        <f t="shared" si="8"/>
        <v>0</v>
      </c>
      <c r="L53" s="17"/>
      <c r="M53" s="4"/>
      <c r="N53" s="4">
        <v>1</v>
      </c>
      <c r="O53" s="4"/>
      <c r="P53" s="4"/>
      <c r="Q53" s="4"/>
      <c r="R53" s="15"/>
      <c r="S53" s="7">
        <f t="shared" si="9"/>
        <v>1</v>
      </c>
    </row>
    <row r="54" spans="1:19" x14ac:dyDescent="0.15">
      <c r="A54" s="293"/>
      <c r="B54" s="5">
        <v>30</v>
      </c>
      <c r="C54" s="23" t="s">
        <v>30</v>
      </c>
      <c r="D54" s="5">
        <v>3</v>
      </c>
      <c r="E54" s="7">
        <f t="shared" si="6"/>
        <v>2</v>
      </c>
      <c r="F54" s="7">
        <f t="shared" si="7"/>
        <v>1</v>
      </c>
      <c r="G54" s="13"/>
      <c r="H54" s="4"/>
      <c r="I54" s="4"/>
      <c r="J54" s="15"/>
      <c r="K54" s="7">
        <f t="shared" si="8"/>
        <v>0</v>
      </c>
      <c r="L54" s="17"/>
      <c r="M54" s="4"/>
      <c r="N54" s="4">
        <v>1</v>
      </c>
      <c r="O54" s="4"/>
      <c r="P54" s="4"/>
      <c r="Q54" s="4"/>
      <c r="R54" s="15"/>
      <c r="S54" s="7">
        <f t="shared" si="9"/>
        <v>1</v>
      </c>
    </row>
    <row r="55" spans="1:19" x14ac:dyDescent="0.15">
      <c r="A55" s="293"/>
      <c r="B55" s="7">
        <v>31</v>
      </c>
      <c r="C55" s="23" t="s">
        <v>31</v>
      </c>
      <c r="D55" s="5">
        <v>2</v>
      </c>
      <c r="E55" s="7">
        <f t="shared" si="6"/>
        <v>1</v>
      </c>
      <c r="F55" s="7">
        <f t="shared" si="7"/>
        <v>1</v>
      </c>
      <c r="G55" s="13"/>
      <c r="H55" s="4"/>
      <c r="I55" s="4"/>
      <c r="J55" s="15">
        <v>1</v>
      </c>
      <c r="K55" s="7">
        <f t="shared" si="8"/>
        <v>1</v>
      </c>
      <c r="L55" s="17"/>
      <c r="M55" s="4"/>
      <c r="N55" s="4"/>
      <c r="O55" s="4"/>
      <c r="P55" s="4"/>
      <c r="Q55" s="4"/>
      <c r="R55" s="15"/>
      <c r="S55" s="7">
        <f t="shared" si="9"/>
        <v>0</v>
      </c>
    </row>
    <row r="56" spans="1:19" x14ac:dyDescent="0.15">
      <c r="A56" s="293"/>
      <c r="B56" s="5">
        <v>32</v>
      </c>
      <c r="C56" s="23" t="s">
        <v>32</v>
      </c>
      <c r="D56" s="5">
        <v>6</v>
      </c>
      <c r="E56" s="7">
        <f t="shared" si="6"/>
        <v>2</v>
      </c>
      <c r="F56" s="7">
        <f t="shared" si="7"/>
        <v>4</v>
      </c>
      <c r="G56" s="13"/>
      <c r="H56" s="4"/>
      <c r="I56" s="4"/>
      <c r="J56" s="15"/>
      <c r="K56" s="7">
        <f t="shared" si="8"/>
        <v>0</v>
      </c>
      <c r="L56" s="17"/>
      <c r="M56" s="4"/>
      <c r="N56" s="4">
        <v>3</v>
      </c>
      <c r="O56" s="4"/>
      <c r="P56" s="4">
        <v>1</v>
      </c>
      <c r="Q56" s="4"/>
      <c r="R56" s="15"/>
      <c r="S56" s="7">
        <f t="shared" si="9"/>
        <v>4</v>
      </c>
    </row>
    <row r="57" spans="1:19" x14ac:dyDescent="0.15">
      <c r="A57" s="293"/>
      <c r="B57" s="6">
        <v>33</v>
      </c>
      <c r="C57" s="24" t="s">
        <v>33</v>
      </c>
      <c r="D57" s="7">
        <v>2</v>
      </c>
      <c r="E57" s="7">
        <f t="shared" si="6"/>
        <v>1</v>
      </c>
      <c r="F57" s="7">
        <f t="shared" si="7"/>
        <v>1</v>
      </c>
      <c r="G57" s="13">
        <v>1</v>
      </c>
      <c r="H57" s="4"/>
      <c r="I57" s="4"/>
      <c r="J57" s="15"/>
      <c r="K57" s="7">
        <f t="shared" si="8"/>
        <v>1</v>
      </c>
      <c r="L57" s="17"/>
      <c r="M57" s="4"/>
      <c r="N57" s="4"/>
      <c r="O57" s="4"/>
      <c r="P57" s="4"/>
      <c r="Q57" s="4"/>
      <c r="R57" s="15"/>
      <c r="S57" s="7">
        <f t="shared" si="9"/>
        <v>0</v>
      </c>
    </row>
    <row r="58" spans="1:19" x14ac:dyDescent="0.15">
      <c r="A58" s="294"/>
      <c r="B58" s="296" t="s">
        <v>95</v>
      </c>
      <c r="C58" s="297"/>
      <c r="D58" s="49">
        <f t="shared" ref="D58:P58" si="10">SUM(D52:D57)</f>
        <v>23</v>
      </c>
      <c r="E58" s="49">
        <f t="shared" si="10"/>
        <v>10</v>
      </c>
      <c r="F58" s="49">
        <f t="shared" si="10"/>
        <v>13</v>
      </c>
      <c r="G58" s="52">
        <f t="shared" si="10"/>
        <v>1</v>
      </c>
      <c r="H58" s="51">
        <f t="shared" si="10"/>
        <v>0</v>
      </c>
      <c r="I58" s="51">
        <f t="shared" si="10"/>
        <v>0</v>
      </c>
      <c r="J58" s="53">
        <f t="shared" si="10"/>
        <v>1</v>
      </c>
      <c r="K58" s="49">
        <f>SUM(K52:K57)</f>
        <v>2</v>
      </c>
      <c r="L58" s="52">
        <f t="shared" si="10"/>
        <v>0</v>
      </c>
      <c r="M58" s="51">
        <f t="shared" si="10"/>
        <v>0</v>
      </c>
      <c r="N58" s="51">
        <f t="shared" si="10"/>
        <v>10</v>
      </c>
      <c r="O58" s="51">
        <f t="shared" si="10"/>
        <v>0</v>
      </c>
      <c r="P58" s="51">
        <f t="shared" si="10"/>
        <v>1</v>
      </c>
      <c r="Q58" s="51">
        <f>SUM(Q52:Q57)</f>
        <v>0</v>
      </c>
      <c r="R58" s="53">
        <f>SUM(R52:R57)</f>
        <v>0</v>
      </c>
      <c r="S58" s="49">
        <f>SUM(S52:S57)</f>
        <v>11</v>
      </c>
    </row>
    <row r="59" spans="1:19" x14ac:dyDescent="0.15">
      <c r="A59" s="68"/>
      <c r="B59" s="8"/>
      <c r="C59" s="9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</row>
    <row r="60" spans="1:19" x14ac:dyDescent="0.15">
      <c r="A60" s="68"/>
      <c r="B60" s="8"/>
      <c r="C60" s="9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</row>
    <row r="61" spans="1:19" ht="22.5" customHeight="1" x14ac:dyDescent="0.15">
      <c r="A61" s="292" t="s">
        <v>140</v>
      </c>
      <c r="B61" s="295" t="s">
        <v>143</v>
      </c>
      <c r="C61" s="240"/>
      <c r="D61" s="287" t="s">
        <v>134</v>
      </c>
      <c r="E61" s="281" t="s">
        <v>133</v>
      </c>
      <c r="F61" s="281" t="s">
        <v>96</v>
      </c>
      <c r="G61" s="283" t="s">
        <v>98</v>
      </c>
      <c r="H61" s="284"/>
      <c r="I61" s="284"/>
      <c r="J61" s="284"/>
      <c r="K61" s="285"/>
      <c r="L61" s="226" t="s">
        <v>102</v>
      </c>
      <c r="M61" s="227"/>
      <c r="N61" s="227"/>
      <c r="O61" s="227"/>
      <c r="P61" s="227"/>
      <c r="Q61" s="227"/>
      <c r="R61" s="227"/>
      <c r="S61" s="286"/>
    </row>
    <row r="62" spans="1:19" ht="54.75" customHeight="1" x14ac:dyDescent="0.15">
      <c r="A62" s="293"/>
      <c r="B62" s="291"/>
      <c r="C62" s="240"/>
      <c r="D62" s="288"/>
      <c r="E62" s="282"/>
      <c r="F62" s="282"/>
      <c r="G62" s="72" t="s">
        <v>90</v>
      </c>
      <c r="H62" s="151" t="s">
        <v>91</v>
      </c>
      <c r="I62" s="148" t="s">
        <v>135</v>
      </c>
      <c r="J62" s="75" t="s">
        <v>89</v>
      </c>
      <c r="K62" s="44" t="s">
        <v>97</v>
      </c>
      <c r="L62" s="72" t="s">
        <v>101</v>
      </c>
      <c r="M62" s="148" t="s">
        <v>100</v>
      </c>
      <c r="N62" s="46" t="s">
        <v>99</v>
      </c>
      <c r="O62" s="25" t="s">
        <v>94</v>
      </c>
      <c r="P62" s="25" t="s">
        <v>92</v>
      </c>
      <c r="Q62" s="25" t="s">
        <v>93</v>
      </c>
      <c r="R62" s="47" t="s">
        <v>89</v>
      </c>
      <c r="S62" s="44" t="s">
        <v>97</v>
      </c>
    </row>
    <row r="63" spans="1:19" ht="13.5" customHeight="1" x14ac:dyDescent="0.15">
      <c r="A63" s="293"/>
      <c r="B63" s="27">
        <v>34</v>
      </c>
      <c r="C63" s="34" t="s">
        <v>104</v>
      </c>
      <c r="D63" s="21">
        <v>46</v>
      </c>
      <c r="E63" s="7">
        <f t="shared" ref="E63:E72" si="11">D63-F63</f>
        <v>12</v>
      </c>
      <c r="F63" s="7">
        <f t="shared" ref="F63:F71" si="12">K63+S63</f>
        <v>34</v>
      </c>
      <c r="G63" s="13">
        <v>2</v>
      </c>
      <c r="H63" s="4"/>
      <c r="I63" s="4">
        <v>1</v>
      </c>
      <c r="J63" s="15">
        <v>3</v>
      </c>
      <c r="K63" s="7">
        <f t="shared" ref="K63:K71" si="13">SUM(G63:J63)</f>
        <v>6</v>
      </c>
      <c r="L63" s="17"/>
      <c r="M63" s="4">
        <v>1</v>
      </c>
      <c r="N63" s="4">
        <v>17</v>
      </c>
      <c r="O63" s="4"/>
      <c r="P63" s="4">
        <v>2</v>
      </c>
      <c r="Q63" s="4">
        <v>1</v>
      </c>
      <c r="R63" s="15">
        <v>7</v>
      </c>
      <c r="S63" s="7">
        <f t="shared" ref="S63:S71" si="14">SUM(L63:R63)</f>
        <v>28</v>
      </c>
    </row>
    <row r="64" spans="1:19" x14ac:dyDescent="0.15">
      <c r="A64" s="293"/>
      <c r="B64" s="28">
        <v>35</v>
      </c>
      <c r="C64" s="33" t="s">
        <v>34</v>
      </c>
      <c r="D64" s="5">
        <v>58</v>
      </c>
      <c r="E64" s="7">
        <f t="shared" si="11"/>
        <v>22</v>
      </c>
      <c r="F64" s="7">
        <f t="shared" si="12"/>
        <v>36</v>
      </c>
      <c r="G64" s="13">
        <v>1</v>
      </c>
      <c r="H64" s="4"/>
      <c r="I64" s="4"/>
      <c r="J64" s="15"/>
      <c r="K64" s="7">
        <f t="shared" si="13"/>
        <v>1</v>
      </c>
      <c r="L64" s="17"/>
      <c r="M64" s="4">
        <v>4</v>
      </c>
      <c r="N64" s="4">
        <v>8</v>
      </c>
      <c r="O64" s="4">
        <v>1</v>
      </c>
      <c r="P64" s="4"/>
      <c r="Q64" s="4">
        <v>1</v>
      </c>
      <c r="R64" s="15">
        <v>21</v>
      </c>
      <c r="S64" s="7">
        <f t="shared" si="14"/>
        <v>35</v>
      </c>
    </row>
    <row r="65" spans="1:19" x14ac:dyDescent="0.15">
      <c r="A65" s="293"/>
      <c r="B65" s="28">
        <v>36</v>
      </c>
      <c r="C65" s="30" t="s">
        <v>35</v>
      </c>
      <c r="D65" s="5">
        <v>7</v>
      </c>
      <c r="E65" s="7">
        <f t="shared" si="11"/>
        <v>3</v>
      </c>
      <c r="F65" s="7">
        <f t="shared" si="12"/>
        <v>4</v>
      </c>
      <c r="G65" s="13"/>
      <c r="H65" s="4"/>
      <c r="I65" s="4"/>
      <c r="J65" s="15"/>
      <c r="K65" s="7">
        <f t="shared" si="13"/>
        <v>0</v>
      </c>
      <c r="L65" s="17"/>
      <c r="M65" s="4"/>
      <c r="N65" s="4">
        <v>2</v>
      </c>
      <c r="O65" s="4"/>
      <c r="P65" s="4"/>
      <c r="Q65" s="4">
        <v>1</v>
      </c>
      <c r="R65" s="15">
        <v>1</v>
      </c>
      <c r="S65" s="7">
        <f t="shared" si="14"/>
        <v>4</v>
      </c>
    </row>
    <row r="66" spans="1:19" x14ac:dyDescent="0.15">
      <c r="A66" s="293"/>
      <c r="B66" s="28">
        <v>37</v>
      </c>
      <c r="C66" s="30" t="s">
        <v>36</v>
      </c>
      <c r="D66" s="5">
        <v>20</v>
      </c>
      <c r="E66" s="7">
        <f t="shared" si="11"/>
        <v>3</v>
      </c>
      <c r="F66" s="7">
        <f t="shared" si="12"/>
        <v>17</v>
      </c>
      <c r="G66" s="13">
        <v>1</v>
      </c>
      <c r="H66" s="4">
        <v>1</v>
      </c>
      <c r="I66" s="4"/>
      <c r="J66" s="15"/>
      <c r="K66" s="7">
        <f t="shared" si="13"/>
        <v>2</v>
      </c>
      <c r="L66" s="17"/>
      <c r="M66" s="4">
        <v>5</v>
      </c>
      <c r="N66" s="4">
        <v>5</v>
      </c>
      <c r="O66" s="4"/>
      <c r="P66" s="4">
        <v>2</v>
      </c>
      <c r="Q66" s="4"/>
      <c r="R66" s="15">
        <v>3</v>
      </c>
      <c r="S66" s="7">
        <f t="shared" si="14"/>
        <v>15</v>
      </c>
    </row>
    <row r="67" spans="1:19" x14ac:dyDescent="0.15">
      <c r="A67" s="293"/>
      <c r="B67" s="28">
        <v>38</v>
      </c>
      <c r="C67" s="30" t="s">
        <v>37</v>
      </c>
      <c r="D67" s="5">
        <v>4</v>
      </c>
      <c r="E67" s="7">
        <f t="shared" si="11"/>
        <v>2</v>
      </c>
      <c r="F67" s="7">
        <f t="shared" si="12"/>
        <v>2</v>
      </c>
      <c r="G67" s="13"/>
      <c r="H67" s="4"/>
      <c r="I67" s="4"/>
      <c r="J67" s="15"/>
      <c r="K67" s="7">
        <f t="shared" si="13"/>
        <v>0</v>
      </c>
      <c r="L67" s="17"/>
      <c r="M67" s="4">
        <v>1</v>
      </c>
      <c r="N67" s="4"/>
      <c r="O67" s="4"/>
      <c r="P67" s="4"/>
      <c r="Q67" s="4"/>
      <c r="R67" s="15">
        <v>1</v>
      </c>
      <c r="S67" s="7">
        <f t="shared" si="14"/>
        <v>2</v>
      </c>
    </row>
    <row r="68" spans="1:19" x14ac:dyDescent="0.15">
      <c r="A68" s="293"/>
      <c r="B68" s="28">
        <v>39</v>
      </c>
      <c r="C68" s="30" t="s">
        <v>38</v>
      </c>
      <c r="D68" s="5">
        <v>40</v>
      </c>
      <c r="E68" s="7">
        <f t="shared" si="11"/>
        <v>13</v>
      </c>
      <c r="F68" s="7">
        <f t="shared" si="12"/>
        <v>27</v>
      </c>
      <c r="G68" s="13">
        <v>1</v>
      </c>
      <c r="H68" s="4"/>
      <c r="I68" s="4"/>
      <c r="J68" s="15">
        <v>1</v>
      </c>
      <c r="K68" s="7">
        <f t="shared" si="13"/>
        <v>2</v>
      </c>
      <c r="L68" s="17"/>
      <c r="M68" s="4">
        <v>4</v>
      </c>
      <c r="N68" s="4">
        <v>12</v>
      </c>
      <c r="O68" s="4"/>
      <c r="P68" s="4">
        <v>1</v>
      </c>
      <c r="Q68" s="4"/>
      <c r="R68" s="15">
        <v>8</v>
      </c>
      <c r="S68" s="7">
        <f t="shared" si="14"/>
        <v>25</v>
      </c>
    </row>
    <row r="69" spans="1:19" x14ac:dyDescent="0.15">
      <c r="A69" s="293"/>
      <c r="B69" s="28">
        <v>40</v>
      </c>
      <c r="C69" s="30" t="s">
        <v>39</v>
      </c>
      <c r="D69" s="5">
        <v>19</v>
      </c>
      <c r="E69" s="7">
        <f t="shared" si="11"/>
        <v>7</v>
      </c>
      <c r="F69" s="7">
        <f t="shared" si="12"/>
        <v>12</v>
      </c>
      <c r="G69" s="13"/>
      <c r="H69" s="4"/>
      <c r="I69" s="4"/>
      <c r="J69" s="15">
        <v>1</v>
      </c>
      <c r="K69" s="7">
        <f t="shared" si="13"/>
        <v>1</v>
      </c>
      <c r="L69" s="17"/>
      <c r="M69" s="4"/>
      <c r="N69" s="4">
        <v>8</v>
      </c>
      <c r="O69" s="4"/>
      <c r="P69" s="4"/>
      <c r="Q69" s="4">
        <v>1</v>
      </c>
      <c r="R69" s="15">
        <v>2</v>
      </c>
      <c r="S69" s="7">
        <f t="shared" si="14"/>
        <v>11</v>
      </c>
    </row>
    <row r="70" spans="1:19" x14ac:dyDescent="0.15">
      <c r="A70" s="293"/>
      <c r="B70" s="28">
        <v>41</v>
      </c>
      <c r="C70" s="30" t="s">
        <v>40</v>
      </c>
      <c r="D70" s="5">
        <v>13</v>
      </c>
      <c r="E70" s="7">
        <f t="shared" si="11"/>
        <v>2</v>
      </c>
      <c r="F70" s="7">
        <f t="shared" si="12"/>
        <v>11</v>
      </c>
      <c r="G70" s="13"/>
      <c r="H70" s="4"/>
      <c r="I70" s="4"/>
      <c r="J70" s="15">
        <v>1</v>
      </c>
      <c r="K70" s="7">
        <f t="shared" si="13"/>
        <v>1</v>
      </c>
      <c r="L70" s="17"/>
      <c r="M70" s="4"/>
      <c r="N70" s="4"/>
      <c r="O70" s="4"/>
      <c r="P70" s="4"/>
      <c r="Q70" s="4">
        <v>2</v>
      </c>
      <c r="R70" s="15">
        <v>8</v>
      </c>
      <c r="S70" s="7">
        <f t="shared" si="14"/>
        <v>10</v>
      </c>
    </row>
    <row r="71" spans="1:19" x14ac:dyDescent="0.15">
      <c r="A71" s="293"/>
      <c r="B71" s="28">
        <v>42</v>
      </c>
      <c r="C71" s="30" t="s">
        <v>41</v>
      </c>
      <c r="D71" s="5">
        <v>30</v>
      </c>
      <c r="E71" s="7">
        <f t="shared" si="11"/>
        <v>5</v>
      </c>
      <c r="F71" s="7">
        <f t="shared" si="12"/>
        <v>25</v>
      </c>
      <c r="G71" s="13">
        <v>1</v>
      </c>
      <c r="H71" s="4"/>
      <c r="I71" s="4"/>
      <c r="J71" s="15"/>
      <c r="K71" s="7">
        <f t="shared" si="13"/>
        <v>1</v>
      </c>
      <c r="L71" s="17"/>
      <c r="M71" s="4" t="s">
        <v>203</v>
      </c>
      <c r="N71" s="4">
        <v>6</v>
      </c>
      <c r="O71" s="4"/>
      <c r="P71" s="4">
        <v>9</v>
      </c>
      <c r="Q71" s="4">
        <v>2</v>
      </c>
      <c r="R71" s="15">
        <v>7</v>
      </c>
      <c r="S71" s="7">
        <f t="shared" si="14"/>
        <v>24</v>
      </c>
    </row>
    <row r="72" spans="1:19" x14ac:dyDescent="0.15">
      <c r="A72" s="293"/>
      <c r="B72" s="29">
        <v>43</v>
      </c>
      <c r="C72" s="31" t="s">
        <v>42</v>
      </c>
      <c r="D72" s="7">
        <v>36</v>
      </c>
      <c r="E72" s="7">
        <f t="shared" si="11"/>
        <v>11</v>
      </c>
      <c r="F72" s="7">
        <f>K72+S72</f>
        <v>25</v>
      </c>
      <c r="G72" s="13">
        <v>4</v>
      </c>
      <c r="H72" s="4">
        <v>1</v>
      </c>
      <c r="I72" s="4"/>
      <c r="J72" s="15">
        <v>2</v>
      </c>
      <c r="K72" s="7">
        <f>SUM(G72:J72)</f>
        <v>7</v>
      </c>
      <c r="L72" s="17">
        <v>1</v>
      </c>
      <c r="M72" s="4"/>
      <c r="N72" s="4">
        <v>5</v>
      </c>
      <c r="O72" s="4"/>
      <c r="P72" s="4">
        <v>8</v>
      </c>
      <c r="Q72" s="4">
        <v>1</v>
      </c>
      <c r="R72" s="15">
        <v>3</v>
      </c>
      <c r="S72" s="7">
        <f>SUM(L72:R72)</f>
        <v>18</v>
      </c>
    </row>
    <row r="73" spans="1:19" x14ac:dyDescent="0.15">
      <c r="A73" s="294"/>
      <c r="B73" s="296" t="s">
        <v>95</v>
      </c>
      <c r="C73" s="297"/>
      <c r="D73" s="49">
        <f>SUM(D63:D72)</f>
        <v>273</v>
      </c>
      <c r="E73" s="49">
        <f>SUM(E63:E72)</f>
        <v>80</v>
      </c>
      <c r="F73" s="49">
        <f t="shared" ref="F73:S73" si="15">SUM(F63:F72)</f>
        <v>193</v>
      </c>
      <c r="G73" s="52">
        <f t="shared" si="15"/>
        <v>10</v>
      </c>
      <c r="H73" s="51">
        <f t="shared" si="15"/>
        <v>2</v>
      </c>
      <c r="I73" s="51">
        <f t="shared" si="15"/>
        <v>1</v>
      </c>
      <c r="J73" s="53">
        <f t="shared" si="15"/>
        <v>8</v>
      </c>
      <c r="K73" s="49">
        <f t="shared" si="15"/>
        <v>21</v>
      </c>
      <c r="L73" s="52">
        <f t="shared" si="15"/>
        <v>1</v>
      </c>
      <c r="M73" s="51">
        <f t="shared" si="15"/>
        <v>15</v>
      </c>
      <c r="N73" s="51">
        <f t="shared" si="15"/>
        <v>63</v>
      </c>
      <c r="O73" s="51">
        <f t="shared" si="15"/>
        <v>1</v>
      </c>
      <c r="P73" s="51">
        <f t="shared" si="15"/>
        <v>22</v>
      </c>
      <c r="Q73" s="51">
        <f t="shared" si="15"/>
        <v>9</v>
      </c>
      <c r="R73" s="53">
        <f t="shared" si="15"/>
        <v>61</v>
      </c>
      <c r="S73" s="49">
        <f t="shared" si="15"/>
        <v>172</v>
      </c>
    </row>
    <row r="74" spans="1:19" x14ac:dyDescent="0.15">
      <c r="A74" s="68"/>
      <c r="B74" s="8"/>
      <c r="C74" s="9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</row>
    <row r="75" spans="1:19" x14ac:dyDescent="0.15">
      <c r="A75" s="68"/>
      <c r="B75" s="8"/>
      <c r="C75" s="9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</row>
    <row r="76" spans="1:19" ht="22.5" customHeight="1" x14ac:dyDescent="0.15">
      <c r="A76" s="292" t="s">
        <v>141</v>
      </c>
      <c r="B76" s="295" t="s">
        <v>143</v>
      </c>
      <c r="C76" s="240"/>
      <c r="D76" s="287" t="s">
        <v>134</v>
      </c>
      <c r="E76" s="281" t="s">
        <v>133</v>
      </c>
      <c r="F76" s="281" t="s">
        <v>96</v>
      </c>
      <c r="G76" s="283" t="s">
        <v>98</v>
      </c>
      <c r="H76" s="284"/>
      <c r="I76" s="284"/>
      <c r="J76" s="284"/>
      <c r="K76" s="285"/>
      <c r="L76" s="226" t="s">
        <v>102</v>
      </c>
      <c r="M76" s="227"/>
      <c r="N76" s="227"/>
      <c r="O76" s="227"/>
      <c r="P76" s="227"/>
      <c r="Q76" s="227"/>
      <c r="R76" s="227"/>
      <c r="S76" s="286"/>
    </row>
    <row r="77" spans="1:19" ht="54.75" customHeight="1" x14ac:dyDescent="0.15">
      <c r="A77" s="293"/>
      <c r="B77" s="291"/>
      <c r="C77" s="240"/>
      <c r="D77" s="288"/>
      <c r="E77" s="282"/>
      <c r="F77" s="282"/>
      <c r="G77" s="70" t="s">
        <v>90</v>
      </c>
      <c r="H77" s="151" t="s">
        <v>91</v>
      </c>
      <c r="I77" s="150" t="s">
        <v>135</v>
      </c>
      <c r="J77" s="149" t="s">
        <v>89</v>
      </c>
      <c r="K77" s="44" t="s">
        <v>97</v>
      </c>
      <c r="L77" s="26" t="s">
        <v>101</v>
      </c>
      <c r="M77" s="148" t="s">
        <v>100</v>
      </c>
      <c r="N77" s="25" t="s">
        <v>99</v>
      </c>
      <c r="O77" s="25" t="s">
        <v>94</v>
      </c>
      <c r="P77" s="25" t="s">
        <v>92</v>
      </c>
      <c r="Q77" s="25" t="s">
        <v>93</v>
      </c>
      <c r="R77" s="16" t="s">
        <v>89</v>
      </c>
      <c r="S77" s="14" t="s">
        <v>97</v>
      </c>
    </row>
    <row r="78" spans="1:19" ht="13.5" customHeight="1" x14ac:dyDescent="0.15">
      <c r="A78" s="293"/>
      <c r="B78" s="1">
        <v>45</v>
      </c>
      <c r="C78" s="35" t="s">
        <v>105</v>
      </c>
      <c r="D78" s="21">
        <v>59</v>
      </c>
      <c r="E78" s="7">
        <f t="shared" ref="E78:E92" si="16">D78-F78</f>
        <v>22</v>
      </c>
      <c r="F78" s="7">
        <f t="shared" ref="F78:F92" si="17">K78+S78</f>
        <v>37</v>
      </c>
      <c r="G78" s="13">
        <v>3</v>
      </c>
      <c r="H78" s="4"/>
      <c r="I78" s="4">
        <v>2</v>
      </c>
      <c r="J78" s="15">
        <v>3</v>
      </c>
      <c r="K78" s="7">
        <f t="shared" ref="K78:K92" si="18">SUM(G78:J78)</f>
        <v>8</v>
      </c>
      <c r="L78" s="17"/>
      <c r="M78" s="4"/>
      <c r="N78" s="4">
        <v>13</v>
      </c>
      <c r="O78" s="4"/>
      <c r="P78" s="4"/>
      <c r="Q78" s="4">
        <v>2</v>
      </c>
      <c r="R78" s="15">
        <v>14</v>
      </c>
      <c r="S78" s="7">
        <f t="shared" ref="S78:S92" si="19">SUM(L78:R78)</f>
        <v>29</v>
      </c>
    </row>
    <row r="79" spans="1:19" ht="13.5" customHeight="1" x14ac:dyDescent="0.15">
      <c r="A79" s="293"/>
      <c r="B79" s="13">
        <v>46</v>
      </c>
      <c r="C79" s="32" t="s">
        <v>76</v>
      </c>
      <c r="D79" s="5">
        <v>0</v>
      </c>
      <c r="E79" s="7">
        <f t="shared" si="16"/>
        <v>0</v>
      </c>
      <c r="F79" s="7">
        <f t="shared" si="17"/>
        <v>0</v>
      </c>
      <c r="G79" s="13"/>
      <c r="H79" s="4"/>
      <c r="I79" s="4"/>
      <c r="J79" s="15"/>
      <c r="K79" s="7">
        <f t="shared" si="18"/>
        <v>0</v>
      </c>
      <c r="L79" s="17"/>
      <c r="M79" s="4"/>
      <c r="N79" s="4"/>
      <c r="O79" s="4"/>
      <c r="P79" s="4"/>
      <c r="Q79" s="4"/>
      <c r="R79" s="15"/>
      <c r="S79" s="7">
        <f t="shared" si="19"/>
        <v>0</v>
      </c>
    </row>
    <row r="80" spans="1:19" ht="13.5" customHeight="1" x14ac:dyDescent="0.15">
      <c r="A80" s="293"/>
      <c r="B80" s="13">
        <v>47</v>
      </c>
      <c r="C80" s="32" t="s">
        <v>106</v>
      </c>
      <c r="D80" s="5">
        <v>31</v>
      </c>
      <c r="E80" s="7">
        <f t="shared" si="16"/>
        <v>11</v>
      </c>
      <c r="F80" s="7">
        <f t="shared" si="17"/>
        <v>20</v>
      </c>
      <c r="G80" s="13"/>
      <c r="H80" s="4">
        <v>2</v>
      </c>
      <c r="I80" s="4"/>
      <c r="J80" s="15">
        <v>1</v>
      </c>
      <c r="K80" s="7">
        <f t="shared" si="18"/>
        <v>3</v>
      </c>
      <c r="L80" s="17"/>
      <c r="M80" s="4"/>
      <c r="N80" s="4">
        <v>1</v>
      </c>
      <c r="O80" s="4"/>
      <c r="P80" s="4"/>
      <c r="Q80" s="4">
        <v>1</v>
      </c>
      <c r="R80" s="15">
        <v>15</v>
      </c>
      <c r="S80" s="7">
        <f t="shared" si="19"/>
        <v>17</v>
      </c>
    </row>
    <row r="81" spans="1:21" x14ac:dyDescent="0.15">
      <c r="A81" s="293"/>
      <c r="B81" s="2">
        <v>48</v>
      </c>
      <c r="C81" s="10" t="s">
        <v>77</v>
      </c>
      <c r="D81" s="5">
        <v>2</v>
      </c>
      <c r="E81" s="7">
        <f t="shared" si="16"/>
        <v>1</v>
      </c>
      <c r="F81" s="7">
        <f t="shared" si="17"/>
        <v>1</v>
      </c>
      <c r="G81" s="13">
        <v>1</v>
      </c>
      <c r="H81" s="4"/>
      <c r="I81" s="4"/>
      <c r="J81" s="15"/>
      <c r="K81" s="7">
        <f t="shared" si="18"/>
        <v>1</v>
      </c>
      <c r="L81" s="17"/>
      <c r="M81" s="4"/>
      <c r="N81" s="4"/>
      <c r="O81" s="4"/>
      <c r="P81" s="4"/>
      <c r="Q81" s="4"/>
      <c r="R81" s="15"/>
      <c r="S81" s="7">
        <f t="shared" si="19"/>
        <v>0</v>
      </c>
    </row>
    <row r="82" spans="1:21" x14ac:dyDescent="0.15">
      <c r="A82" s="293"/>
      <c r="B82" s="17">
        <v>49</v>
      </c>
      <c r="C82" s="10" t="s">
        <v>78</v>
      </c>
      <c r="D82" s="5">
        <v>42</v>
      </c>
      <c r="E82" s="7">
        <f t="shared" si="16"/>
        <v>19</v>
      </c>
      <c r="F82" s="7">
        <f t="shared" si="17"/>
        <v>23</v>
      </c>
      <c r="G82" s="13">
        <v>3</v>
      </c>
      <c r="H82" s="4">
        <v>4</v>
      </c>
      <c r="I82" s="4"/>
      <c r="J82" s="15"/>
      <c r="K82" s="7">
        <f t="shared" si="18"/>
        <v>7</v>
      </c>
      <c r="L82" s="17"/>
      <c r="M82" s="4">
        <v>1</v>
      </c>
      <c r="N82" s="4">
        <v>4</v>
      </c>
      <c r="O82" s="4"/>
      <c r="P82" s="4">
        <v>3</v>
      </c>
      <c r="Q82" s="4">
        <v>1</v>
      </c>
      <c r="R82" s="15">
        <v>7</v>
      </c>
      <c r="S82" s="7">
        <f t="shared" si="19"/>
        <v>16</v>
      </c>
    </row>
    <row r="83" spans="1:21" x14ac:dyDescent="0.15">
      <c r="A83" s="293"/>
      <c r="B83" s="13">
        <v>50</v>
      </c>
      <c r="C83" s="10" t="s">
        <v>79</v>
      </c>
      <c r="D83" s="5">
        <v>5</v>
      </c>
      <c r="E83" s="7">
        <f t="shared" si="16"/>
        <v>0</v>
      </c>
      <c r="F83" s="7">
        <f t="shared" si="17"/>
        <v>5</v>
      </c>
      <c r="G83" s="13"/>
      <c r="H83" s="4">
        <v>3</v>
      </c>
      <c r="I83" s="4"/>
      <c r="J83" s="15"/>
      <c r="K83" s="7">
        <f t="shared" si="18"/>
        <v>3</v>
      </c>
      <c r="L83" s="17"/>
      <c r="M83" s="4"/>
      <c r="N83" s="4"/>
      <c r="O83" s="4"/>
      <c r="P83" s="4"/>
      <c r="Q83" s="4"/>
      <c r="R83" s="15">
        <v>2</v>
      </c>
      <c r="S83" s="7">
        <f t="shared" si="19"/>
        <v>2</v>
      </c>
    </row>
    <row r="84" spans="1:21" x14ac:dyDescent="0.15">
      <c r="A84" s="293"/>
      <c r="B84" s="13">
        <v>51</v>
      </c>
      <c r="C84" s="10" t="s">
        <v>80</v>
      </c>
      <c r="D84" s="5">
        <v>16</v>
      </c>
      <c r="E84" s="7">
        <f t="shared" si="16"/>
        <v>6</v>
      </c>
      <c r="F84" s="7">
        <f t="shared" si="17"/>
        <v>10</v>
      </c>
      <c r="G84" s="13"/>
      <c r="H84" s="4">
        <v>1</v>
      </c>
      <c r="I84" s="4">
        <v>1</v>
      </c>
      <c r="J84" s="15">
        <v>1</v>
      </c>
      <c r="K84" s="7">
        <f t="shared" si="18"/>
        <v>3</v>
      </c>
      <c r="L84" s="17"/>
      <c r="M84" s="4">
        <v>2</v>
      </c>
      <c r="N84" s="4">
        <v>5</v>
      </c>
      <c r="O84" s="4"/>
      <c r="P84" s="4"/>
      <c r="Q84" s="4"/>
      <c r="R84" s="15"/>
      <c r="S84" s="7">
        <f t="shared" si="19"/>
        <v>7</v>
      </c>
    </row>
    <row r="85" spans="1:21" x14ac:dyDescent="0.15">
      <c r="A85" s="293"/>
      <c r="B85" s="2">
        <v>52</v>
      </c>
      <c r="C85" s="10" t="s">
        <v>81</v>
      </c>
      <c r="D85" s="5">
        <v>4</v>
      </c>
      <c r="E85" s="7">
        <f t="shared" si="16"/>
        <v>3</v>
      </c>
      <c r="F85" s="7">
        <f t="shared" si="17"/>
        <v>1</v>
      </c>
      <c r="G85" s="13"/>
      <c r="H85" s="4"/>
      <c r="I85" s="4"/>
      <c r="J85" s="15"/>
      <c r="K85" s="7">
        <f t="shared" si="18"/>
        <v>0</v>
      </c>
      <c r="L85" s="17">
        <v>1</v>
      </c>
      <c r="M85" s="4"/>
      <c r="N85" s="4"/>
      <c r="O85" s="4"/>
      <c r="P85" s="4"/>
      <c r="Q85" s="4"/>
      <c r="R85" s="15"/>
      <c r="S85" s="7">
        <f t="shared" si="19"/>
        <v>1</v>
      </c>
    </row>
    <row r="86" spans="1:21" x14ac:dyDescent="0.15">
      <c r="A86" s="293"/>
      <c r="B86" s="17">
        <v>53</v>
      </c>
      <c r="C86" s="10" t="s">
        <v>82</v>
      </c>
      <c r="D86" s="5">
        <v>10</v>
      </c>
      <c r="E86" s="7">
        <f t="shared" si="16"/>
        <v>2</v>
      </c>
      <c r="F86" s="7">
        <f t="shared" si="17"/>
        <v>8</v>
      </c>
      <c r="G86" s="13"/>
      <c r="H86" s="4">
        <v>1</v>
      </c>
      <c r="I86" s="4"/>
      <c r="J86" s="15"/>
      <c r="K86" s="7">
        <f t="shared" si="18"/>
        <v>1</v>
      </c>
      <c r="L86" s="17"/>
      <c r="M86" s="4"/>
      <c r="N86" s="4"/>
      <c r="O86" s="4"/>
      <c r="P86" s="4"/>
      <c r="Q86" s="4">
        <v>1</v>
      </c>
      <c r="R86" s="15">
        <v>6</v>
      </c>
      <c r="S86" s="7">
        <f t="shared" si="19"/>
        <v>7</v>
      </c>
    </row>
    <row r="87" spans="1:21" x14ac:dyDescent="0.15">
      <c r="A87" s="293"/>
      <c r="B87" s="13">
        <v>54</v>
      </c>
      <c r="C87" s="10" t="s">
        <v>83</v>
      </c>
      <c r="D87" s="5">
        <v>2</v>
      </c>
      <c r="E87" s="7">
        <f t="shared" si="16"/>
        <v>1</v>
      </c>
      <c r="F87" s="7">
        <f t="shared" si="17"/>
        <v>1</v>
      </c>
      <c r="G87" s="13"/>
      <c r="H87" s="4"/>
      <c r="I87" s="4"/>
      <c r="J87" s="15"/>
      <c r="K87" s="7">
        <f t="shared" si="18"/>
        <v>0</v>
      </c>
      <c r="L87" s="17"/>
      <c r="M87" s="4"/>
      <c r="N87" s="4"/>
      <c r="O87" s="4"/>
      <c r="P87" s="4">
        <v>1</v>
      </c>
      <c r="Q87" s="4"/>
      <c r="R87" s="15"/>
      <c r="S87" s="7">
        <f t="shared" si="19"/>
        <v>1</v>
      </c>
    </row>
    <row r="88" spans="1:21" x14ac:dyDescent="0.15">
      <c r="A88" s="293"/>
      <c r="B88" s="13">
        <v>55</v>
      </c>
      <c r="C88" s="10" t="s">
        <v>84</v>
      </c>
      <c r="D88" s="5">
        <v>13</v>
      </c>
      <c r="E88" s="7">
        <f t="shared" si="16"/>
        <v>7</v>
      </c>
      <c r="F88" s="7">
        <f t="shared" si="17"/>
        <v>6</v>
      </c>
      <c r="G88" s="13"/>
      <c r="H88" s="4"/>
      <c r="I88" s="4"/>
      <c r="J88" s="15"/>
      <c r="K88" s="7">
        <f t="shared" si="18"/>
        <v>0</v>
      </c>
      <c r="L88" s="17"/>
      <c r="M88" s="4"/>
      <c r="N88" s="4"/>
      <c r="O88" s="4"/>
      <c r="P88" s="4"/>
      <c r="Q88" s="4">
        <v>1</v>
      </c>
      <c r="R88" s="15">
        <v>5</v>
      </c>
      <c r="S88" s="7">
        <f t="shared" si="19"/>
        <v>6</v>
      </c>
    </row>
    <row r="89" spans="1:21" x14ac:dyDescent="0.15">
      <c r="A89" s="293"/>
      <c r="B89" s="2">
        <v>56</v>
      </c>
      <c r="C89" s="10" t="s">
        <v>85</v>
      </c>
      <c r="D89" s="5">
        <v>18</v>
      </c>
      <c r="E89" s="7">
        <f t="shared" si="16"/>
        <v>6</v>
      </c>
      <c r="F89" s="7">
        <f t="shared" si="17"/>
        <v>12</v>
      </c>
      <c r="G89" s="13"/>
      <c r="H89" s="4">
        <v>1</v>
      </c>
      <c r="I89" s="4">
        <v>1</v>
      </c>
      <c r="J89" s="15"/>
      <c r="K89" s="7">
        <f t="shared" si="18"/>
        <v>2</v>
      </c>
      <c r="L89" s="17"/>
      <c r="M89" s="4">
        <v>3</v>
      </c>
      <c r="N89" s="4">
        <v>1</v>
      </c>
      <c r="O89" s="4"/>
      <c r="P89" s="4"/>
      <c r="Q89" s="4"/>
      <c r="R89" s="15">
        <v>6</v>
      </c>
      <c r="S89" s="7">
        <f t="shared" si="19"/>
        <v>10</v>
      </c>
    </row>
    <row r="90" spans="1:21" x14ac:dyDescent="0.15">
      <c r="A90" s="293"/>
      <c r="B90" s="17">
        <v>57</v>
      </c>
      <c r="C90" s="10" t="s">
        <v>86</v>
      </c>
      <c r="D90" s="5">
        <v>3</v>
      </c>
      <c r="E90" s="7">
        <f t="shared" si="16"/>
        <v>1</v>
      </c>
      <c r="F90" s="7">
        <f t="shared" si="17"/>
        <v>2</v>
      </c>
      <c r="G90" s="13"/>
      <c r="H90" s="4"/>
      <c r="I90" s="4"/>
      <c r="J90" s="15"/>
      <c r="K90" s="7">
        <f t="shared" si="18"/>
        <v>0</v>
      </c>
      <c r="L90" s="17"/>
      <c r="M90" s="4"/>
      <c r="N90" s="4"/>
      <c r="O90" s="4"/>
      <c r="P90" s="4"/>
      <c r="Q90" s="4">
        <v>1</v>
      </c>
      <c r="R90" s="15">
        <v>1</v>
      </c>
      <c r="S90" s="7">
        <f t="shared" si="19"/>
        <v>2</v>
      </c>
    </row>
    <row r="91" spans="1:21" x14ac:dyDescent="0.15">
      <c r="A91" s="293"/>
      <c r="B91" s="13">
        <v>58</v>
      </c>
      <c r="C91" s="10" t="s">
        <v>87</v>
      </c>
      <c r="D91" s="5">
        <v>0</v>
      </c>
      <c r="E91" s="7">
        <f t="shared" si="16"/>
        <v>0</v>
      </c>
      <c r="F91" s="7">
        <f t="shared" si="17"/>
        <v>0</v>
      </c>
      <c r="G91" s="13"/>
      <c r="H91" s="4"/>
      <c r="I91" s="4"/>
      <c r="J91" s="15"/>
      <c r="K91" s="7">
        <f t="shared" si="18"/>
        <v>0</v>
      </c>
      <c r="L91" s="17"/>
      <c r="M91" s="4"/>
      <c r="N91" s="4"/>
      <c r="O91" s="4"/>
      <c r="P91" s="4"/>
      <c r="Q91" s="4"/>
      <c r="R91" s="15"/>
      <c r="S91" s="7">
        <f t="shared" si="19"/>
        <v>0</v>
      </c>
    </row>
    <row r="92" spans="1:21" x14ac:dyDescent="0.15">
      <c r="A92" s="293"/>
      <c r="B92" s="13">
        <v>59</v>
      </c>
      <c r="C92" s="11" t="s">
        <v>88</v>
      </c>
      <c r="D92" s="7">
        <v>0</v>
      </c>
      <c r="E92" s="7">
        <f t="shared" si="16"/>
        <v>0</v>
      </c>
      <c r="F92" s="7">
        <f t="shared" si="17"/>
        <v>0</v>
      </c>
      <c r="G92" s="13"/>
      <c r="H92" s="4"/>
      <c r="I92" s="4"/>
      <c r="J92" s="15"/>
      <c r="K92" s="7">
        <f t="shared" si="18"/>
        <v>0</v>
      </c>
      <c r="L92" s="17"/>
      <c r="M92" s="4"/>
      <c r="N92" s="4"/>
      <c r="O92" s="4"/>
      <c r="P92" s="4"/>
      <c r="Q92" s="4"/>
      <c r="R92" s="15"/>
      <c r="S92" s="7">
        <f t="shared" si="19"/>
        <v>0</v>
      </c>
      <c r="T92" t="s">
        <v>103</v>
      </c>
      <c r="U92" s="8"/>
    </row>
    <row r="93" spans="1:21" x14ac:dyDescent="0.15">
      <c r="A93" s="294"/>
      <c r="B93" s="296" t="s">
        <v>95</v>
      </c>
      <c r="C93" s="297"/>
      <c r="D93" s="54">
        <f t="shared" ref="D93:K93" si="20">SUM(D78:D92)</f>
        <v>205</v>
      </c>
      <c r="E93" s="54">
        <f t="shared" si="20"/>
        <v>79</v>
      </c>
      <c r="F93" s="54">
        <f t="shared" si="20"/>
        <v>126</v>
      </c>
      <c r="G93" s="55">
        <f t="shared" si="20"/>
        <v>7</v>
      </c>
      <c r="H93" s="56">
        <f t="shared" si="20"/>
        <v>12</v>
      </c>
      <c r="I93" s="56">
        <f t="shared" si="20"/>
        <v>4</v>
      </c>
      <c r="J93" s="57">
        <f t="shared" si="20"/>
        <v>5</v>
      </c>
      <c r="K93" s="54">
        <f t="shared" si="20"/>
        <v>28</v>
      </c>
      <c r="L93" s="55">
        <f t="shared" ref="L93:S93" si="21">SUM(L78:L92)</f>
        <v>1</v>
      </c>
      <c r="M93" s="56">
        <f t="shared" si="21"/>
        <v>6</v>
      </c>
      <c r="N93" s="56">
        <f t="shared" si="21"/>
        <v>24</v>
      </c>
      <c r="O93" s="56">
        <f t="shared" si="21"/>
        <v>0</v>
      </c>
      <c r="P93" s="56">
        <f t="shared" si="21"/>
        <v>4</v>
      </c>
      <c r="Q93" s="56">
        <f t="shared" si="21"/>
        <v>7</v>
      </c>
      <c r="R93" s="57">
        <f t="shared" si="21"/>
        <v>56</v>
      </c>
      <c r="S93" s="54">
        <f t="shared" si="21"/>
        <v>98</v>
      </c>
      <c r="U93" s="8"/>
    </row>
    <row r="94" spans="1:21" x14ac:dyDescent="0.15">
      <c r="A94" s="68"/>
      <c r="B94" s="8"/>
      <c r="C94" s="9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U94" s="8"/>
    </row>
    <row r="95" spans="1:21" x14ac:dyDescent="0.15">
      <c r="A95" s="68"/>
      <c r="B95" s="8"/>
      <c r="C95" s="9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U95" s="69"/>
    </row>
    <row r="96" spans="1:21" x14ac:dyDescent="0.15">
      <c r="A96" s="68"/>
      <c r="B96" s="8"/>
      <c r="C96" s="9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U96" s="8"/>
    </row>
    <row r="97" spans="1:21" x14ac:dyDescent="0.15">
      <c r="A97" s="68"/>
      <c r="B97" s="8"/>
      <c r="C97" s="9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U97" s="8"/>
    </row>
    <row r="98" spans="1:21" x14ac:dyDescent="0.15">
      <c r="A98" s="68"/>
      <c r="B98" s="8"/>
      <c r="C98" s="9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</row>
    <row r="99" spans="1:21" x14ac:dyDescent="0.15">
      <c r="A99" s="68"/>
      <c r="B99" s="8"/>
      <c r="C99" s="9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</row>
    <row r="100" spans="1:21" x14ac:dyDescent="0.15">
      <c r="A100" s="68"/>
      <c r="B100" s="8"/>
      <c r="C100" s="9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</row>
    <row r="101" spans="1:21" x14ac:dyDescent="0.15">
      <c r="A101" s="68"/>
      <c r="B101" s="8"/>
      <c r="C101" s="9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</row>
    <row r="102" spans="1:21" x14ac:dyDescent="0.15">
      <c r="A102" s="68"/>
      <c r="B102" s="8"/>
      <c r="C102" s="9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</row>
  </sheetData>
  <mergeCells count="41">
    <mergeCell ref="A11:A40"/>
    <mergeCell ref="B11:C12"/>
    <mergeCell ref="A50:A58"/>
    <mergeCell ref="B50:C51"/>
    <mergeCell ref="B40:C40"/>
    <mergeCell ref="B58:C58"/>
    <mergeCell ref="A61:A73"/>
    <mergeCell ref="B61:C62"/>
    <mergeCell ref="A76:A93"/>
    <mergeCell ref="B76:C77"/>
    <mergeCell ref="B93:C93"/>
    <mergeCell ref="B73:C73"/>
    <mergeCell ref="G6:K6"/>
    <mergeCell ref="D76:D77"/>
    <mergeCell ref="N2:R2"/>
    <mergeCell ref="D50:D51"/>
    <mergeCell ref="F50:F51"/>
    <mergeCell ref="G50:K50"/>
    <mergeCell ref="L50:S50"/>
    <mergeCell ref="D11:D12"/>
    <mergeCell ref="F11:F12"/>
    <mergeCell ref="G11:K11"/>
    <mergeCell ref="L11:S11"/>
    <mergeCell ref="D3:L4"/>
    <mergeCell ref="L6:S6"/>
    <mergeCell ref="E50:E51"/>
    <mergeCell ref="E11:E12"/>
    <mergeCell ref="G61:K61"/>
    <mergeCell ref="D61:D62"/>
    <mergeCell ref="F61:F62"/>
    <mergeCell ref="B8:C8"/>
    <mergeCell ref="B6:C7"/>
    <mergeCell ref="D6:D7"/>
    <mergeCell ref="E6:E7"/>
    <mergeCell ref="F6:F7"/>
    <mergeCell ref="F76:F77"/>
    <mergeCell ref="G76:K76"/>
    <mergeCell ref="E61:E62"/>
    <mergeCell ref="E76:E77"/>
    <mergeCell ref="L76:S76"/>
    <mergeCell ref="L61:S61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1"/>
  <sheetViews>
    <sheetView zoomScaleNormal="100" zoomScaleSheetLayoutView="100" workbookViewId="0"/>
  </sheetViews>
  <sheetFormatPr defaultRowHeight="13.5" x14ac:dyDescent="0.15"/>
  <cols>
    <col min="1" max="1" width="3.125" customWidth="1"/>
    <col min="2" max="2" width="3.75" customWidth="1"/>
    <col min="3" max="3" width="13.75" customWidth="1"/>
    <col min="4" max="4" width="5.875" customWidth="1"/>
    <col min="5" max="5" width="4.25" customWidth="1"/>
    <col min="6" max="6" width="5.875" customWidth="1"/>
    <col min="7" max="18" width="4.25" customWidth="1"/>
    <col min="19" max="19" width="5.875" customWidth="1"/>
  </cols>
  <sheetData>
    <row r="2" spans="1:19" x14ac:dyDescent="0.15">
      <c r="N2" s="257" t="s">
        <v>219</v>
      </c>
      <c r="O2" s="257"/>
      <c r="P2" s="257"/>
      <c r="Q2" s="257"/>
      <c r="R2" s="257"/>
    </row>
    <row r="3" spans="1:19" ht="13.5" customHeight="1" x14ac:dyDescent="0.15">
      <c r="D3" s="299" t="s">
        <v>130</v>
      </c>
      <c r="E3" s="299"/>
      <c r="F3" s="299"/>
      <c r="G3" s="299"/>
      <c r="H3" s="299"/>
      <c r="I3" s="299"/>
      <c r="J3" s="299"/>
      <c r="K3" s="299"/>
      <c r="L3" s="299"/>
      <c r="N3" s="41"/>
      <c r="O3" s="41"/>
      <c r="P3" s="41"/>
      <c r="Q3" s="41"/>
      <c r="R3" s="41"/>
    </row>
    <row r="4" spans="1:19" ht="13.5" customHeight="1" x14ac:dyDescent="0.15">
      <c r="D4" s="299"/>
      <c r="E4" s="299"/>
      <c r="F4" s="299"/>
      <c r="G4" s="299"/>
      <c r="H4" s="299"/>
      <c r="I4" s="299"/>
      <c r="J4" s="299"/>
      <c r="K4" s="299"/>
      <c r="L4" s="299"/>
      <c r="N4" s="59"/>
      <c r="O4" s="59"/>
      <c r="P4" s="101" t="s">
        <v>178</v>
      </c>
      <c r="Q4" s="59"/>
      <c r="R4" s="59"/>
    </row>
    <row r="5" spans="1:19" ht="13.5" customHeight="1" x14ac:dyDescent="0.15">
      <c r="D5" s="66"/>
      <c r="E5" s="66"/>
      <c r="F5" s="66"/>
      <c r="G5" s="66"/>
      <c r="H5" s="66"/>
      <c r="I5" s="66"/>
      <c r="J5" s="66"/>
      <c r="K5" s="66"/>
      <c r="L5" s="66"/>
      <c r="N5" s="41"/>
      <c r="O5" s="41"/>
      <c r="P5" s="41"/>
      <c r="Q5" s="41"/>
      <c r="R5" s="41"/>
    </row>
    <row r="6" spans="1:19" ht="22.5" customHeight="1" x14ac:dyDescent="0.15">
      <c r="A6" s="37"/>
      <c r="B6" s="291"/>
      <c r="C6" s="240"/>
      <c r="D6" s="287" t="s">
        <v>134</v>
      </c>
      <c r="E6" s="281" t="s">
        <v>133</v>
      </c>
      <c r="F6" s="281" t="s">
        <v>96</v>
      </c>
      <c r="G6" s="283" t="s">
        <v>98</v>
      </c>
      <c r="H6" s="284"/>
      <c r="I6" s="284"/>
      <c r="J6" s="284"/>
      <c r="K6" s="285"/>
      <c r="L6" s="226" t="s">
        <v>102</v>
      </c>
      <c r="M6" s="227"/>
      <c r="N6" s="227"/>
      <c r="O6" s="227"/>
      <c r="P6" s="227"/>
      <c r="Q6" s="227"/>
      <c r="R6" s="227"/>
      <c r="S6" s="286"/>
    </row>
    <row r="7" spans="1:19" ht="69" x14ac:dyDescent="0.15">
      <c r="A7" s="37"/>
      <c r="B7" s="291"/>
      <c r="C7" s="240"/>
      <c r="D7" s="288"/>
      <c r="E7" s="282"/>
      <c r="F7" s="282"/>
      <c r="G7" s="70" t="s">
        <v>90</v>
      </c>
      <c r="H7" s="151" t="s">
        <v>91</v>
      </c>
      <c r="I7" s="150" t="s">
        <v>135</v>
      </c>
      <c r="J7" s="149" t="s">
        <v>89</v>
      </c>
      <c r="K7" s="44" t="s">
        <v>97</v>
      </c>
      <c r="L7" s="72" t="s">
        <v>101</v>
      </c>
      <c r="M7" s="148" t="s">
        <v>100</v>
      </c>
      <c r="N7" s="46" t="s">
        <v>99</v>
      </c>
      <c r="O7" s="25" t="s">
        <v>94</v>
      </c>
      <c r="P7" s="25" t="s">
        <v>92</v>
      </c>
      <c r="Q7" s="25" t="s">
        <v>93</v>
      </c>
      <c r="R7" s="47" t="s">
        <v>89</v>
      </c>
      <c r="S7" s="43" t="s">
        <v>97</v>
      </c>
    </row>
    <row r="8" spans="1:19" ht="22.5" customHeight="1" x14ac:dyDescent="0.15">
      <c r="A8" s="37"/>
      <c r="B8" s="300" t="s">
        <v>136</v>
      </c>
      <c r="C8" s="301"/>
      <c r="D8" s="49">
        <f>D22+D35</f>
        <v>262</v>
      </c>
      <c r="E8" s="49">
        <f>D8-F8</f>
        <v>95</v>
      </c>
      <c r="F8" s="49">
        <f>K8+S8</f>
        <v>167</v>
      </c>
      <c r="G8" s="52">
        <f>G22+G35</f>
        <v>4</v>
      </c>
      <c r="H8" s="51">
        <f>H22+H35</f>
        <v>0</v>
      </c>
      <c r="I8" s="51">
        <f>I22+I35</f>
        <v>4</v>
      </c>
      <c r="J8" s="53">
        <f>J22+J35</f>
        <v>8</v>
      </c>
      <c r="K8" s="49">
        <f>SUM(G8:J8)</f>
        <v>16</v>
      </c>
      <c r="L8" s="50">
        <f t="shared" ref="L8:R8" si="0">L22+L35</f>
        <v>2</v>
      </c>
      <c r="M8" s="51">
        <f t="shared" si="0"/>
        <v>8</v>
      </c>
      <c r="N8" s="51">
        <f t="shared" si="0"/>
        <v>55</v>
      </c>
      <c r="O8" s="51">
        <f t="shared" si="0"/>
        <v>0</v>
      </c>
      <c r="P8" s="51">
        <f t="shared" si="0"/>
        <v>13</v>
      </c>
      <c r="Q8" s="51">
        <f t="shared" si="0"/>
        <v>9</v>
      </c>
      <c r="R8" s="53">
        <f t="shared" si="0"/>
        <v>64</v>
      </c>
      <c r="S8" s="109">
        <f>S22+S35</f>
        <v>151</v>
      </c>
    </row>
    <row r="9" spans="1:19" x14ac:dyDescent="0.15">
      <c r="A9" s="37"/>
      <c r="B9" s="61"/>
      <c r="C9" s="61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</row>
    <row r="10" spans="1:19" x14ac:dyDescent="0.15">
      <c r="N10" s="41"/>
      <c r="O10" s="41"/>
      <c r="P10" s="41"/>
      <c r="Q10" s="41"/>
      <c r="R10" s="41"/>
    </row>
    <row r="11" spans="1:19" ht="22.5" customHeight="1" x14ac:dyDescent="0.15">
      <c r="A11" s="302" t="s">
        <v>138</v>
      </c>
      <c r="B11" s="295" t="s">
        <v>143</v>
      </c>
      <c r="C11" s="240"/>
      <c r="D11" s="287" t="s">
        <v>134</v>
      </c>
      <c r="E11" s="281" t="s">
        <v>133</v>
      </c>
      <c r="F11" s="281" t="s">
        <v>96</v>
      </c>
      <c r="G11" s="283" t="s">
        <v>98</v>
      </c>
      <c r="H11" s="284"/>
      <c r="I11" s="284"/>
      <c r="J11" s="284"/>
      <c r="K11" s="285"/>
      <c r="L11" s="226" t="s">
        <v>102</v>
      </c>
      <c r="M11" s="227"/>
      <c r="N11" s="227"/>
      <c r="O11" s="227"/>
      <c r="P11" s="227"/>
      <c r="Q11" s="227"/>
      <c r="R11" s="227"/>
      <c r="S11" s="286"/>
    </row>
    <row r="12" spans="1:19" ht="54.75" customHeight="1" x14ac:dyDescent="0.15">
      <c r="A12" s="293"/>
      <c r="B12" s="291"/>
      <c r="C12" s="240"/>
      <c r="D12" s="288"/>
      <c r="E12" s="282"/>
      <c r="F12" s="282"/>
      <c r="G12" s="72" t="s">
        <v>90</v>
      </c>
      <c r="H12" s="46" t="s">
        <v>91</v>
      </c>
      <c r="I12" s="48" t="s">
        <v>135</v>
      </c>
      <c r="J12" s="73" t="s">
        <v>89</v>
      </c>
      <c r="K12" s="44" t="s">
        <v>97</v>
      </c>
      <c r="L12" s="72" t="s">
        <v>101</v>
      </c>
      <c r="M12" s="148" t="s">
        <v>100</v>
      </c>
      <c r="N12" s="46" t="s">
        <v>99</v>
      </c>
      <c r="O12" s="25" t="s">
        <v>94</v>
      </c>
      <c r="P12" s="25" t="s">
        <v>92</v>
      </c>
      <c r="Q12" s="25" t="s">
        <v>93</v>
      </c>
      <c r="R12" s="47" t="s">
        <v>89</v>
      </c>
      <c r="S12" s="44" t="s">
        <v>97</v>
      </c>
    </row>
    <row r="13" spans="1:19" ht="13.5" customHeight="1" x14ac:dyDescent="0.15">
      <c r="A13" s="293"/>
      <c r="B13" s="1">
        <v>1</v>
      </c>
      <c r="C13" s="10" t="s">
        <v>113</v>
      </c>
      <c r="D13" s="21">
        <v>73</v>
      </c>
      <c r="E13" s="7">
        <f>D13-F13</f>
        <v>14</v>
      </c>
      <c r="F13" s="7">
        <f>K13+S13</f>
        <v>59</v>
      </c>
      <c r="G13" s="13"/>
      <c r="H13" s="4"/>
      <c r="I13" s="4">
        <v>1</v>
      </c>
      <c r="J13" s="15">
        <v>3</v>
      </c>
      <c r="K13" s="7">
        <f>SUM(G13:J13)</f>
        <v>4</v>
      </c>
      <c r="L13" s="17"/>
      <c r="M13" s="4">
        <v>2</v>
      </c>
      <c r="N13" s="4">
        <v>16</v>
      </c>
      <c r="O13" s="4"/>
      <c r="P13" s="4">
        <v>2</v>
      </c>
      <c r="Q13" s="4">
        <v>3</v>
      </c>
      <c r="R13" s="15">
        <v>32</v>
      </c>
      <c r="S13" s="7">
        <f>SUM(L13:R13)</f>
        <v>55</v>
      </c>
    </row>
    <row r="14" spans="1:19" x14ac:dyDescent="0.15">
      <c r="A14" s="293"/>
      <c r="B14" s="2">
        <v>2</v>
      </c>
      <c r="C14" s="10" t="s">
        <v>114</v>
      </c>
      <c r="D14" s="5">
        <v>12</v>
      </c>
      <c r="E14" s="7">
        <f t="shared" ref="E14:E20" si="1">D14-F14</f>
        <v>2</v>
      </c>
      <c r="F14" s="7">
        <f t="shared" ref="F14:F20" si="2">K14+S14</f>
        <v>10</v>
      </c>
      <c r="G14" s="13"/>
      <c r="H14" s="4"/>
      <c r="I14" s="4"/>
      <c r="J14" s="15"/>
      <c r="K14" s="7">
        <f t="shared" ref="K14:K21" si="3">SUM(G14:J14)</f>
        <v>0</v>
      </c>
      <c r="L14" s="17"/>
      <c r="M14" s="4"/>
      <c r="N14" s="4">
        <v>1</v>
      </c>
      <c r="O14" s="4"/>
      <c r="P14" s="4"/>
      <c r="Q14" s="4"/>
      <c r="R14" s="15">
        <v>9</v>
      </c>
      <c r="S14" s="7">
        <f t="shared" ref="S14:S21" si="4">SUM(L14:R14)</f>
        <v>10</v>
      </c>
    </row>
    <row r="15" spans="1:19" x14ac:dyDescent="0.15">
      <c r="A15" s="293"/>
      <c r="B15" s="17">
        <v>3</v>
      </c>
      <c r="C15" s="32" t="s">
        <v>115</v>
      </c>
      <c r="D15" s="5">
        <v>37</v>
      </c>
      <c r="E15" s="7">
        <f t="shared" si="1"/>
        <v>13</v>
      </c>
      <c r="F15" s="7">
        <f t="shared" si="2"/>
        <v>24</v>
      </c>
      <c r="G15" s="13"/>
      <c r="H15" s="4"/>
      <c r="I15" s="4">
        <v>1</v>
      </c>
      <c r="J15" s="15">
        <v>1</v>
      </c>
      <c r="K15" s="7">
        <f t="shared" si="3"/>
        <v>2</v>
      </c>
      <c r="L15" s="17"/>
      <c r="M15" s="4">
        <v>1</v>
      </c>
      <c r="N15" s="4">
        <v>11</v>
      </c>
      <c r="O15" s="4"/>
      <c r="P15" s="4" t="s">
        <v>200</v>
      </c>
      <c r="Q15" s="4">
        <v>2</v>
      </c>
      <c r="R15" s="15">
        <v>8</v>
      </c>
      <c r="S15" s="7">
        <f t="shared" si="4"/>
        <v>22</v>
      </c>
    </row>
    <row r="16" spans="1:19" x14ac:dyDescent="0.15">
      <c r="A16" s="293"/>
      <c r="B16" s="2">
        <v>4</v>
      </c>
      <c r="C16" s="10" t="s">
        <v>116</v>
      </c>
      <c r="D16" s="5">
        <v>19</v>
      </c>
      <c r="E16" s="7">
        <f t="shared" si="1"/>
        <v>12</v>
      </c>
      <c r="F16" s="7">
        <f t="shared" si="2"/>
        <v>7</v>
      </c>
      <c r="G16" s="13"/>
      <c r="H16" s="4"/>
      <c r="I16" s="4">
        <v>1</v>
      </c>
      <c r="J16" s="15" t="s">
        <v>210</v>
      </c>
      <c r="K16" s="7">
        <f t="shared" si="3"/>
        <v>1</v>
      </c>
      <c r="L16" s="17"/>
      <c r="M16" s="4">
        <v>2</v>
      </c>
      <c r="N16" s="4">
        <v>1</v>
      </c>
      <c r="O16" s="4"/>
      <c r="P16" s="4" t="s">
        <v>200</v>
      </c>
      <c r="Q16" s="4">
        <v>1</v>
      </c>
      <c r="R16" s="15">
        <v>2</v>
      </c>
      <c r="S16" s="7">
        <f t="shared" si="4"/>
        <v>6</v>
      </c>
    </row>
    <row r="17" spans="1:19" x14ac:dyDescent="0.15">
      <c r="A17" s="293"/>
      <c r="B17" s="2">
        <v>5</v>
      </c>
      <c r="C17" s="10" t="s">
        <v>117</v>
      </c>
      <c r="D17" s="5">
        <v>5</v>
      </c>
      <c r="E17" s="7">
        <f t="shared" si="1"/>
        <v>1</v>
      </c>
      <c r="F17" s="7">
        <f t="shared" si="2"/>
        <v>4</v>
      </c>
      <c r="G17" s="13"/>
      <c r="H17" s="4"/>
      <c r="I17" s="4"/>
      <c r="J17" s="15"/>
      <c r="K17" s="7">
        <f t="shared" si="3"/>
        <v>0</v>
      </c>
      <c r="L17" s="17"/>
      <c r="M17" s="4"/>
      <c r="N17" s="4">
        <v>4</v>
      </c>
      <c r="O17" s="4"/>
      <c r="P17" s="4"/>
      <c r="Q17" s="4"/>
      <c r="R17" s="15"/>
      <c r="S17" s="7">
        <f t="shared" si="4"/>
        <v>4</v>
      </c>
    </row>
    <row r="18" spans="1:19" x14ac:dyDescent="0.15">
      <c r="A18" s="293"/>
      <c r="B18" s="2">
        <v>6</v>
      </c>
      <c r="C18" s="10" t="s">
        <v>118</v>
      </c>
      <c r="D18" s="5">
        <v>14</v>
      </c>
      <c r="E18" s="7">
        <f t="shared" si="1"/>
        <v>6</v>
      </c>
      <c r="F18" s="7">
        <f t="shared" si="2"/>
        <v>8</v>
      </c>
      <c r="G18" s="13">
        <v>1</v>
      </c>
      <c r="H18" s="4"/>
      <c r="I18" s="4"/>
      <c r="J18" s="15"/>
      <c r="K18" s="7">
        <f t="shared" si="3"/>
        <v>1</v>
      </c>
      <c r="L18" s="17"/>
      <c r="M18" s="4">
        <v>1</v>
      </c>
      <c r="N18" s="4">
        <v>5</v>
      </c>
      <c r="O18" s="4"/>
      <c r="P18" s="4"/>
      <c r="Q18" s="4"/>
      <c r="R18" s="15">
        <v>1</v>
      </c>
      <c r="S18" s="7">
        <f t="shared" si="4"/>
        <v>7</v>
      </c>
    </row>
    <row r="19" spans="1:19" x14ac:dyDescent="0.15">
      <c r="A19" s="293"/>
      <c r="B19" s="2">
        <v>7</v>
      </c>
      <c r="C19" s="10" t="s">
        <v>119</v>
      </c>
      <c r="D19" s="5">
        <v>14</v>
      </c>
      <c r="E19" s="7">
        <f t="shared" si="1"/>
        <v>6</v>
      </c>
      <c r="F19" s="7">
        <f t="shared" si="2"/>
        <v>8</v>
      </c>
      <c r="G19" s="13"/>
      <c r="H19" s="4"/>
      <c r="I19" s="4"/>
      <c r="J19" s="15" t="s">
        <v>205</v>
      </c>
      <c r="K19" s="7">
        <f t="shared" si="3"/>
        <v>0</v>
      </c>
      <c r="L19" s="17"/>
      <c r="M19" s="4">
        <v>1</v>
      </c>
      <c r="N19" s="4">
        <v>2</v>
      </c>
      <c r="O19" s="4"/>
      <c r="P19" s="4">
        <v>5</v>
      </c>
      <c r="Q19" s="4"/>
      <c r="R19" s="15"/>
      <c r="S19" s="7">
        <f t="shared" si="4"/>
        <v>8</v>
      </c>
    </row>
    <row r="20" spans="1:19" x14ac:dyDescent="0.15">
      <c r="A20" s="293"/>
      <c r="B20" s="2">
        <v>8</v>
      </c>
      <c r="C20" s="10" t="s">
        <v>120</v>
      </c>
      <c r="D20" s="5">
        <v>7</v>
      </c>
      <c r="E20" s="7">
        <f t="shared" si="1"/>
        <v>4</v>
      </c>
      <c r="F20" s="7">
        <f t="shared" si="2"/>
        <v>3</v>
      </c>
      <c r="G20" s="13"/>
      <c r="H20" s="4"/>
      <c r="I20" s="4"/>
      <c r="J20" s="15"/>
      <c r="K20" s="7">
        <f t="shared" si="3"/>
        <v>0</v>
      </c>
      <c r="L20" s="17"/>
      <c r="M20" s="4"/>
      <c r="N20" s="4">
        <v>2</v>
      </c>
      <c r="O20" s="4"/>
      <c r="P20" s="4"/>
      <c r="Q20" s="4">
        <v>1</v>
      </c>
      <c r="R20" s="15"/>
      <c r="S20" s="7">
        <f t="shared" si="4"/>
        <v>3</v>
      </c>
    </row>
    <row r="21" spans="1:19" ht="15" customHeight="1" x14ac:dyDescent="0.15">
      <c r="A21" s="293"/>
      <c r="B21" s="2">
        <v>9</v>
      </c>
      <c r="C21" s="10" t="s">
        <v>121</v>
      </c>
      <c r="D21" s="7">
        <v>9</v>
      </c>
      <c r="E21" s="7">
        <f>D21-F21</f>
        <v>1</v>
      </c>
      <c r="F21" s="7">
        <f>K21+S21</f>
        <v>8</v>
      </c>
      <c r="G21" s="13"/>
      <c r="H21" s="4"/>
      <c r="I21" s="4"/>
      <c r="J21" s="15">
        <v>1</v>
      </c>
      <c r="K21" s="7">
        <f t="shared" si="3"/>
        <v>1</v>
      </c>
      <c r="L21" s="17"/>
      <c r="M21" s="4">
        <v>1</v>
      </c>
      <c r="N21" s="4">
        <v>2</v>
      </c>
      <c r="O21" s="4"/>
      <c r="P21" s="4"/>
      <c r="Q21" s="4">
        <v>2</v>
      </c>
      <c r="R21" s="15">
        <v>2</v>
      </c>
      <c r="S21" s="7">
        <f t="shared" si="4"/>
        <v>7</v>
      </c>
    </row>
    <row r="22" spans="1:19" x14ac:dyDescent="0.15">
      <c r="A22" s="294"/>
      <c r="B22" s="296" t="s">
        <v>95</v>
      </c>
      <c r="C22" s="297"/>
      <c r="D22" s="49">
        <f t="shared" ref="D22:K22" si="5">SUM(D13:D21)</f>
        <v>190</v>
      </c>
      <c r="E22" s="49">
        <f>SUM(E13:E21)</f>
        <v>59</v>
      </c>
      <c r="F22" s="49">
        <f t="shared" si="5"/>
        <v>131</v>
      </c>
      <c r="G22" s="52">
        <f t="shared" si="5"/>
        <v>1</v>
      </c>
      <c r="H22" s="51">
        <f t="shared" si="5"/>
        <v>0</v>
      </c>
      <c r="I22" s="51">
        <f t="shared" si="5"/>
        <v>3</v>
      </c>
      <c r="J22" s="53">
        <f t="shared" si="5"/>
        <v>5</v>
      </c>
      <c r="K22" s="49">
        <f t="shared" si="5"/>
        <v>9</v>
      </c>
      <c r="L22" s="52">
        <f>SUM(L13:L21)</f>
        <v>0</v>
      </c>
      <c r="M22" s="51">
        <f t="shared" ref="M22:S22" si="6">SUM(M13:M21)</f>
        <v>8</v>
      </c>
      <c r="N22" s="51">
        <f t="shared" si="6"/>
        <v>44</v>
      </c>
      <c r="O22" s="51">
        <f t="shared" si="6"/>
        <v>0</v>
      </c>
      <c r="P22" s="51">
        <f t="shared" si="6"/>
        <v>7</v>
      </c>
      <c r="Q22" s="51">
        <f t="shared" si="6"/>
        <v>9</v>
      </c>
      <c r="R22" s="53">
        <f t="shared" si="6"/>
        <v>54</v>
      </c>
      <c r="S22" s="118">
        <f t="shared" si="6"/>
        <v>122</v>
      </c>
    </row>
    <row r="23" spans="1:19" x14ac:dyDescent="0.15">
      <c r="A23" s="36"/>
      <c r="B23" s="20"/>
      <c r="C23" s="20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1:19" x14ac:dyDescent="0.15">
      <c r="A24" s="36"/>
      <c r="B24" s="20"/>
      <c r="C24" s="20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</row>
    <row r="25" spans="1:19" ht="22.5" customHeight="1" x14ac:dyDescent="0.15">
      <c r="A25" s="302" t="s">
        <v>137</v>
      </c>
      <c r="B25" s="295" t="s">
        <v>143</v>
      </c>
      <c r="C25" s="240"/>
      <c r="D25" s="287" t="s">
        <v>134</v>
      </c>
      <c r="E25" s="281" t="s">
        <v>133</v>
      </c>
      <c r="F25" s="281" t="s">
        <v>96</v>
      </c>
      <c r="G25" s="303" t="s">
        <v>98</v>
      </c>
      <c r="H25" s="284"/>
      <c r="I25" s="284"/>
      <c r="J25" s="284"/>
      <c r="K25" s="285"/>
      <c r="L25" s="226" t="s">
        <v>102</v>
      </c>
      <c r="M25" s="227"/>
      <c r="N25" s="227"/>
      <c r="O25" s="227"/>
      <c r="P25" s="227"/>
      <c r="Q25" s="227"/>
      <c r="R25" s="227"/>
      <c r="S25" s="286"/>
    </row>
    <row r="26" spans="1:19" ht="54.75" customHeight="1" x14ac:dyDescent="0.15">
      <c r="A26" s="293"/>
      <c r="B26" s="291"/>
      <c r="C26" s="240"/>
      <c r="D26" s="288"/>
      <c r="E26" s="282"/>
      <c r="F26" s="282"/>
      <c r="G26" s="72" t="s">
        <v>90</v>
      </c>
      <c r="H26" s="46" t="s">
        <v>91</v>
      </c>
      <c r="I26" s="48" t="s">
        <v>135</v>
      </c>
      <c r="J26" s="73" t="s">
        <v>89</v>
      </c>
      <c r="K26" s="44" t="s">
        <v>97</v>
      </c>
      <c r="L26" s="72" t="s">
        <v>101</v>
      </c>
      <c r="M26" s="148" t="s">
        <v>100</v>
      </c>
      <c r="N26" s="46" t="s">
        <v>99</v>
      </c>
      <c r="O26" s="25" t="s">
        <v>94</v>
      </c>
      <c r="P26" s="25" t="s">
        <v>92</v>
      </c>
      <c r="Q26" s="25" t="s">
        <v>93</v>
      </c>
      <c r="R26" s="47" t="s">
        <v>89</v>
      </c>
      <c r="S26" s="43" t="s">
        <v>97</v>
      </c>
    </row>
    <row r="27" spans="1:19" ht="13.5" customHeight="1" x14ac:dyDescent="0.15">
      <c r="A27" s="293"/>
      <c r="B27" s="1">
        <v>1</v>
      </c>
      <c r="C27" s="63" t="s">
        <v>122</v>
      </c>
      <c r="D27" s="21">
        <v>35</v>
      </c>
      <c r="E27" s="7">
        <f t="shared" ref="E27:E34" si="7">D27-F27</f>
        <v>17</v>
      </c>
      <c r="F27" s="7">
        <f t="shared" ref="F27:F34" si="8">K27+S27</f>
        <v>18</v>
      </c>
      <c r="G27" s="13">
        <v>3</v>
      </c>
      <c r="H27" s="4"/>
      <c r="I27" s="4"/>
      <c r="J27" s="15">
        <v>2</v>
      </c>
      <c r="K27" s="7">
        <f t="shared" ref="K27:K34" si="9">SUM(G27:J27)</f>
        <v>5</v>
      </c>
      <c r="L27" s="17">
        <v>1</v>
      </c>
      <c r="M27" s="4"/>
      <c r="N27" s="4">
        <v>2</v>
      </c>
      <c r="O27" s="4"/>
      <c r="P27" s="4">
        <v>4</v>
      </c>
      <c r="Q27" s="4" t="s">
        <v>205</v>
      </c>
      <c r="R27" s="15">
        <v>6</v>
      </c>
      <c r="S27" s="7">
        <f t="shared" ref="S27:S34" si="10">SUM(L27:R27)</f>
        <v>13</v>
      </c>
    </row>
    <row r="28" spans="1:19" x14ac:dyDescent="0.15">
      <c r="A28" s="293"/>
      <c r="B28" s="2">
        <v>2</v>
      </c>
      <c r="C28" s="64" t="s">
        <v>123</v>
      </c>
      <c r="D28" s="5">
        <v>3</v>
      </c>
      <c r="E28" s="7">
        <f t="shared" si="7"/>
        <v>0</v>
      </c>
      <c r="F28" s="7">
        <f t="shared" si="8"/>
        <v>3</v>
      </c>
      <c r="G28" s="13"/>
      <c r="H28" s="4"/>
      <c r="I28" s="4">
        <v>1</v>
      </c>
      <c r="J28" s="15" t="s">
        <v>210</v>
      </c>
      <c r="K28" s="7">
        <f t="shared" si="9"/>
        <v>1</v>
      </c>
      <c r="L28" s="17"/>
      <c r="M28" s="4"/>
      <c r="N28" s="4"/>
      <c r="O28" s="4"/>
      <c r="P28" s="4"/>
      <c r="Q28" s="4"/>
      <c r="R28" s="15">
        <v>2</v>
      </c>
      <c r="S28" s="7">
        <f t="shared" si="10"/>
        <v>2</v>
      </c>
    </row>
    <row r="29" spans="1:19" x14ac:dyDescent="0.15">
      <c r="A29" s="293"/>
      <c r="B29" s="2">
        <v>3</v>
      </c>
      <c r="C29" s="64" t="s">
        <v>124</v>
      </c>
      <c r="D29" s="5">
        <v>1</v>
      </c>
      <c r="E29" s="7">
        <f t="shared" si="7"/>
        <v>1</v>
      </c>
      <c r="F29" s="7">
        <f t="shared" si="8"/>
        <v>0</v>
      </c>
      <c r="G29" s="13"/>
      <c r="H29" s="4"/>
      <c r="I29" s="4"/>
      <c r="J29" s="15"/>
      <c r="K29" s="7">
        <f t="shared" si="9"/>
        <v>0</v>
      </c>
      <c r="L29" s="17"/>
      <c r="M29" s="4"/>
      <c r="N29" s="4"/>
      <c r="O29" s="4"/>
      <c r="P29" s="4"/>
      <c r="Q29" s="4"/>
      <c r="R29" s="15"/>
      <c r="S29" s="7">
        <f>L29+M29+N29+O29+P29+Q29+R29</f>
        <v>0</v>
      </c>
    </row>
    <row r="30" spans="1:19" x14ac:dyDescent="0.15">
      <c r="A30" s="293"/>
      <c r="B30" s="2">
        <v>4</v>
      </c>
      <c r="C30" s="64" t="s">
        <v>125</v>
      </c>
      <c r="D30" s="5">
        <v>25</v>
      </c>
      <c r="E30" s="7">
        <f t="shared" si="7"/>
        <v>15</v>
      </c>
      <c r="F30" s="7">
        <f t="shared" si="8"/>
        <v>10</v>
      </c>
      <c r="G30" s="13"/>
      <c r="H30" s="4"/>
      <c r="I30" s="4"/>
      <c r="J30" s="15"/>
      <c r="K30" s="7">
        <f t="shared" si="9"/>
        <v>0</v>
      </c>
      <c r="L30" s="17"/>
      <c r="M30" s="4"/>
      <c r="N30" s="4">
        <v>7</v>
      </c>
      <c r="O30" s="4"/>
      <c r="P30" s="4">
        <v>1</v>
      </c>
      <c r="Q30" s="4"/>
      <c r="R30" s="15">
        <v>2</v>
      </c>
      <c r="S30" s="7">
        <f>L30+M30+N30+O30+P30+Q30+R30</f>
        <v>10</v>
      </c>
    </row>
    <row r="31" spans="1:19" x14ac:dyDescent="0.15">
      <c r="A31" s="293"/>
      <c r="B31" s="2">
        <v>5</v>
      </c>
      <c r="C31" s="64" t="s">
        <v>126</v>
      </c>
      <c r="D31" s="5">
        <v>7</v>
      </c>
      <c r="E31" s="7">
        <f t="shared" si="7"/>
        <v>2</v>
      </c>
      <c r="F31" s="7">
        <f t="shared" si="8"/>
        <v>5</v>
      </c>
      <c r="G31" s="13"/>
      <c r="H31" s="4"/>
      <c r="I31" s="4"/>
      <c r="J31" s="15">
        <v>1</v>
      </c>
      <c r="K31" s="7">
        <f t="shared" si="9"/>
        <v>1</v>
      </c>
      <c r="L31" s="17">
        <v>1</v>
      </c>
      <c r="M31" s="4"/>
      <c r="N31" s="4">
        <v>2</v>
      </c>
      <c r="O31" s="4"/>
      <c r="P31" s="4">
        <v>1</v>
      </c>
      <c r="Q31" s="4"/>
      <c r="R31" s="15"/>
      <c r="S31" s="7">
        <f t="shared" si="10"/>
        <v>4</v>
      </c>
    </row>
    <row r="32" spans="1:19" x14ac:dyDescent="0.15">
      <c r="A32" s="293"/>
      <c r="B32" s="2">
        <v>6</v>
      </c>
      <c r="C32" s="64" t="s">
        <v>127</v>
      </c>
      <c r="D32" s="5">
        <v>1</v>
      </c>
      <c r="E32" s="7">
        <f t="shared" si="7"/>
        <v>1</v>
      </c>
      <c r="F32" s="7">
        <f t="shared" si="8"/>
        <v>0</v>
      </c>
      <c r="G32" s="13"/>
      <c r="H32" s="4"/>
      <c r="I32" s="4"/>
      <c r="J32" s="15"/>
      <c r="K32" s="7">
        <f t="shared" si="9"/>
        <v>0</v>
      </c>
      <c r="L32" s="17"/>
      <c r="M32" s="4"/>
      <c r="N32" s="4"/>
      <c r="O32" s="4"/>
      <c r="P32" s="4"/>
      <c r="Q32" s="4"/>
      <c r="R32" s="15"/>
      <c r="S32" s="7">
        <f t="shared" si="10"/>
        <v>0</v>
      </c>
    </row>
    <row r="33" spans="1:19" x14ac:dyDescent="0.15">
      <c r="A33" s="293"/>
      <c r="B33" s="2">
        <v>7</v>
      </c>
      <c r="C33" s="64" t="s">
        <v>128</v>
      </c>
      <c r="D33" s="5">
        <v>0</v>
      </c>
      <c r="E33" s="7">
        <v>0</v>
      </c>
      <c r="F33" s="7">
        <f t="shared" si="8"/>
        <v>0</v>
      </c>
      <c r="G33" s="13"/>
      <c r="H33" s="4"/>
      <c r="I33" s="4"/>
      <c r="J33" s="15"/>
      <c r="K33" s="7">
        <f t="shared" si="9"/>
        <v>0</v>
      </c>
      <c r="L33" s="17"/>
      <c r="M33" s="4"/>
      <c r="N33" s="4"/>
      <c r="O33" s="4"/>
      <c r="P33" s="4"/>
      <c r="Q33" s="4"/>
      <c r="R33" s="15"/>
      <c r="S33" s="7">
        <f t="shared" si="10"/>
        <v>0</v>
      </c>
    </row>
    <row r="34" spans="1:19" x14ac:dyDescent="0.15">
      <c r="A34" s="293"/>
      <c r="B34" s="3">
        <v>8</v>
      </c>
      <c r="C34" s="65" t="s">
        <v>129</v>
      </c>
      <c r="D34" s="6">
        <v>0</v>
      </c>
      <c r="E34" s="7">
        <f t="shared" si="7"/>
        <v>0</v>
      </c>
      <c r="F34" s="7">
        <f t="shared" si="8"/>
        <v>0</v>
      </c>
      <c r="G34" s="13"/>
      <c r="H34" s="4"/>
      <c r="I34" s="4"/>
      <c r="J34" s="15"/>
      <c r="K34" s="7">
        <f t="shared" si="9"/>
        <v>0</v>
      </c>
      <c r="L34" s="17"/>
      <c r="M34" s="4"/>
      <c r="N34" s="4"/>
      <c r="O34" s="4"/>
      <c r="P34" s="4"/>
      <c r="Q34" s="4"/>
      <c r="R34" s="15"/>
      <c r="S34" s="7">
        <f t="shared" si="10"/>
        <v>0</v>
      </c>
    </row>
    <row r="35" spans="1:19" x14ac:dyDescent="0.15">
      <c r="A35" s="294"/>
      <c r="B35" s="296" t="s">
        <v>95</v>
      </c>
      <c r="C35" s="297"/>
      <c r="D35" s="58">
        <f t="shared" ref="D35:S35" si="11">SUM(D27:D34)</f>
        <v>72</v>
      </c>
      <c r="E35" s="58">
        <f>SUM(E27:E34)</f>
        <v>36</v>
      </c>
      <c r="F35" s="49">
        <f t="shared" si="11"/>
        <v>36</v>
      </c>
      <c r="G35" s="52">
        <f t="shared" si="11"/>
        <v>3</v>
      </c>
      <c r="H35" s="51">
        <f t="shared" si="11"/>
        <v>0</v>
      </c>
      <c r="I35" s="51">
        <f t="shared" si="11"/>
        <v>1</v>
      </c>
      <c r="J35" s="53">
        <f t="shared" si="11"/>
        <v>3</v>
      </c>
      <c r="K35" s="49">
        <f t="shared" si="11"/>
        <v>7</v>
      </c>
      <c r="L35" s="52">
        <f t="shared" si="11"/>
        <v>2</v>
      </c>
      <c r="M35" s="51">
        <f t="shared" si="11"/>
        <v>0</v>
      </c>
      <c r="N35" s="51">
        <f t="shared" si="11"/>
        <v>11</v>
      </c>
      <c r="O35" s="51">
        <f t="shared" si="11"/>
        <v>0</v>
      </c>
      <c r="P35" s="51">
        <f t="shared" si="11"/>
        <v>6</v>
      </c>
      <c r="Q35" s="51">
        <f t="shared" si="11"/>
        <v>0</v>
      </c>
      <c r="R35" s="53">
        <f t="shared" si="11"/>
        <v>10</v>
      </c>
      <c r="S35" s="49">
        <f t="shared" si="11"/>
        <v>29</v>
      </c>
    </row>
    <row r="36" spans="1:19" x14ac:dyDescent="0.15">
      <c r="A36" s="37"/>
      <c r="B36" s="20"/>
      <c r="C36" s="20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</row>
    <row r="37" spans="1:19" x14ac:dyDescent="0.15">
      <c r="A37" s="37"/>
      <c r="B37" s="20"/>
      <c r="C37" s="20"/>
      <c r="D37" s="8"/>
      <c r="E37" s="8"/>
      <c r="F37" s="8"/>
      <c r="G37" s="8"/>
      <c r="H37" s="8" t="s">
        <v>216</v>
      </c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</row>
    <row r="38" spans="1:19" x14ac:dyDescent="0.15">
      <c r="A38" s="37"/>
      <c r="B38" s="20"/>
      <c r="C38" s="20"/>
      <c r="D38" s="8"/>
      <c r="E38" s="8"/>
      <c r="F38" s="8"/>
      <c r="G38" s="8"/>
      <c r="H38" s="8"/>
      <c r="I38" s="8" t="s">
        <v>216</v>
      </c>
      <c r="J38" s="8" t="s">
        <v>216</v>
      </c>
      <c r="K38" s="8"/>
      <c r="L38" s="8"/>
      <c r="M38" s="8"/>
      <c r="N38" s="8"/>
      <c r="O38" s="8"/>
      <c r="P38" s="8"/>
      <c r="Q38" s="8"/>
      <c r="R38" s="8"/>
      <c r="S38" s="8"/>
    </row>
    <row r="39" spans="1:19" x14ac:dyDescent="0.15">
      <c r="A39" s="37"/>
      <c r="B39" s="8"/>
      <c r="C39" s="9"/>
      <c r="D39" s="8"/>
      <c r="E39" s="8"/>
      <c r="F39" s="8"/>
      <c r="G39" s="8"/>
      <c r="H39" s="8"/>
      <c r="I39" s="8"/>
      <c r="J39" s="8"/>
      <c r="K39" s="8" t="s">
        <v>216</v>
      </c>
      <c r="L39" s="8" t="s">
        <v>216</v>
      </c>
      <c r="M39" s="8"/>
      <c r="N39" s="8"/>
      <c r="O39" s="8"/>
      <c r="P39" s="8"/>
      <c r="Q39" s="8"/>
      <c r="R39" s="8"/>
      <c r="S39" s="8"/>
    </row>
    <row r="40" spans="1:19" x14ac:dyDescent="0.15">
      <c r="A40" s="37"/>
      <c r="B40" s="20"/>
      <c r="C40" s="20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</row>
    <row r="41" spans="1:19" x14ac:dyDescent="0.15">
      <c r="A41" s="37"/>
      <c r="B41" s="20"/>
      <c r="C41" s="20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</row>
  </sheetData>
  <mergeCells count="25">
    <mergeCell ref="L25:S25"/>
    <mergeCell ref="B35:C35"/>
    <mergeCell ref="A11:A22"/>
    <mergeCell ref="B11:C12"/>
    <mergeCell ref="D11:D12"/>
    <mergeCell ref="F11:F12"/>
    <mergeCell ref="G11:K11"/>
    <mergeCell ref="L11:S11"/>
    <mergeCell ref="B22:C22"/>
    <mergeCell ref="A25:A35"/>
    <mergeCell ref="B25:C26"/>
    <mergeCell ref="D25:D26"/>
    <mergeCell ref="F25:F26"/>
    <mergeCell ref="G25:K25"/>
    <mergeCell ref="B8:C8"/>
    <mergeCell ref="E11:E12"/>
    <mergeCell ref="E25:E26"/>
    <mergeCell ref="B6:C7"/>
    <mergeCell ref="D6:D7"/>
    <mergeCell ref="E6:E7"/>
    <mergeCell ref="N2:R2"/>
    <mergeCell ref="D3:L4"/>
    <mergeCell ref="F6:F7"/>
    <mergeCell ref="G6:K6"/>
    <mergeCell ref="L6:S6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S72"/>
  <sheetViews>
    <sheetView zoomScaleNormal="100" zoomScaleSheetLayoutView="100" workbookViewId="0"/>
  </sheetViews>
  <sheetFormatPr defaultRowHeight="13.5" x14ac:dyDescent="0.15"/>
  <cols>
    <col min="1" max="1" width="3.125" customWidth="1"/>
    <col min="2" max="2" width="3.75" customWidth="1"/>
    <col min="3" max="3" width="13.75" customWidth="1"/>
    <col min="4" max="4" width="5.875" customWidth="1"/>
    <col min="5" max="5" width="4.25" customWidth="1"/>
    <col min="6" max="6" width="4.75" customWidth="1"/>
    <col min="7" max="18" width="4.25" customWidth="1"/>
    <col min="19" max="19" width="5.875" customWidth="1"/>
  </cols>
  <sheetData>
    <row r="2" spans="1:19" x14ac:dyDescent="0.15">
      <c r="B2" t="s">
        <v>204</v>
      </c>
      <c r="N2" s="257" t="s">
        <v>219</v>
      </c>
      <c r="O2" s="257"/>
      <c r="P2" s="257"/>
      <c r="Q2" s="257"/>
      <c r="R2" s="257"/>
    </row>
    <row r="3" spans="1:19" x14ac:dyDescent="0.15">
      <c r="D3" s="233" t="s">
        <v>131</v>
      </c>
      <c r="E3" s="233"/>
      <c r="F3" s="233"/>
      <c r="G3" s="233"/>
      <c r="H3" s="233"/>
      <c r="I3" s="233"/>
      <c r="J3" s="233"/>
      <c r="K3" s="233"/>
      <c r="L3" s="233"/>
      <c r="N3" s="19"/>
      <c r="O3" s="19"/>
      <c r="P3" s="19"/>
      <c r="Q3" s="19"/>
      <c r="R3" s="19"/>
    </row>
    <row r="4" spans="1:19" x14ac:dyDescent="0.15">
      <c r="D4" s="233"/>
      <c r="E4" s="233"/>
      <c r="F4" s="233"/>
      <c r="G4" s="233"/>
      <c r="H4" s="233"/>
      <c r="I4" s="233"/>
      <c r="J4" s="233"/>
      <c r="K4" s="233"/>
      <c r="L4" s="233"/>
      <c r="N4" s="19"/>
      <c r="O4" s="19"/>
      <c r="P4" s="101" t="s">
        <v>178</v>
      </c>
      <c r="Q4" s="19"/>
      <c r="R4" s="19"/>
    </row>
    <row r="5" spans="1:19" x14ac:dyDescent="0.15">
      <c r="N5" s="19"/>
      <c r="O5" s="19"/>
      <c r="P5" s="19"/>
      <c r="Q5" s="19"/>
      <c r="R5" s="19"/>
    </row>
    <row r="6" spans="1:19" ht="22.5" customHeight="1" x14ac:dyDescent="0.15">
      <c r="B6" s="291"/>
      <c r="C6" s="240"/>
      <c r="D6" s="287" t="s">
        <v>134</v>
      </c>
      <c r="E6" s="281" t="s">
        <v>133</v>
      </c>
      <c r="F6" s="281" t="s">
        <v>96</v>
      </c>
      <c r="G6" s="283" t="s">
        <v>98</v>
      </c>
      <c r="H6" s="284"/>
      <c r="I6" s="284"/>
      <c r="J6" s="284"/>
      <c r="K6" s="285"/>
      <c r="L6" s="226" t="s">
        <v>102</v>
      </c>
      <c r="M6" s="227"/>
      <c r="N6" s="227"/>
      <c r="O6" s="227"/>
      <c r="P6" s="227"/>
      <c r="Q6" s="227"/>
      <c r="R6" s="227"/>
      <c r="S6" s="286"/>
    </row>
    <row r="7" spans="1:19" ht="69" x14ac:dyDescent="0.15">
      <c r="B7" s="291"/>
      <c r="C7" s="240"/>
      <c r="D7" s="288"/>
      <c r="E7" s="282"/>
      <c r="F7" s="282"/>
      <c r="G7" s="70" t="s">
        <v>90</v>
      </c>
      <c r="H7" s="46" t="s">
        <v>91</v>
      </c>
      <c r="I7" s="48" t="s">
        <v>135</v>
      </c>
      <c r="J7" s="71" t="s">
        <v>89</v>
      </c>
      <c r="K7" s="44" t="s">
        <v>97</v>
      </c>
      <c r="L7" s="74" t="s">
        <v>101</v>
      </c>
      <c r="M7" s="25" t="s">
        <v>100</v>
      </c>
      <c r="N7" s="46" t="s">
        <v>99</v>
      </c>
      <c r="O7" s="25" t="s">
        <v>94</v>
      </c>
      <c r="P7" s="25" t="s">
        <v>92</v>
      </c>
      <c r="Q7" s="25" t="s">
        <v>93</v>
      </c>
      <c r="R7" s="47" t="s">
        <v>89</v>
      </c>
      <c r="S7" s="43" t="s">
        <v>97</v>
      </c>
    </row>
    <row r="8" spans="1:19" ht="22.5" customHeight="1" x14ac:dyDescent="0.15">
      <c r="B8" s="289" t="s">
        <v>148</v>
      </c>
      <c r="C8" s="290"/>
      <c r="D8" s="49">
        <f>D25+D43+D54+D66+D71+D68</f>
        <v>785</v>
      </c>
      <c r="E8" s="49">
        <f>D8-F8</f>
        <v>252</v>
      </c>
      <c r="F8" s="49">
        <f>K8+S8</f>
        <v>533</v>
      </c>
      <c r="G8" s="52">
        <f>G25+G43+G54+G66</f>
        <v>32</v>
      </c>
      <c r="H8" s="51">
        <f>H25+H43+H54+H66</f>
        <v>4</v>
      </c>
      <c r="I8" s="51">
        <f>I25+I43+I54+I66</f>
        <v>7</v>
      </c>
      <c r="J8" s="53">
        <f>J25+J43+J54+J66</f>
        <v>11</v>
      </c>
      <c r="K8" s="49">
        <f>SUM(G8:J8)</f>
        <v>54</v>
      </c>
      <c r="L8" s="50">
        <f>L25+L43+L54+L66</f>
        <v>6</v>
      </c>
      <c r="M8" s="51">
        <f>M25+M43+M54+M66</f>
        <v>35</v>
      </c>
      <c r="N8" s="51">
        <f>N25+N43+N54+N66</f>
        <v>175</v>
      </c>
      <c r="O8" s="51">
        <f>O25+O43+O54+O66</f>
        <v>2</v>
      </c>
      <c r="P8" s="51">
        <f>P25+P43+P54+P66</f>
        <v>9</v>
      </c>
      <c r="Q8" s="51">
        <f>Q25+Q43+Q54+Q66+Q71</f>
        <v>23</v>
      </c>
      <c r="R8" s="53">
        <f>R25+R43+R54+R66+R71+R68+R68</f>
        <v>229</v>
      </c>
      <c r="S8" s="49">
        <f>L8+M8+N8+O8+P8+Q8+R8+V5</f>
        <v>479</v>
      </c>
    </row>
    <row r="9" spans="1:19" x14ac:dyDescent="0.15">
      <c r="A9" s="8"/>
      <c r="B9" s="36"/>
      <c r="C9" s="36"/>
      <c r="D9" s="36"/>
      <c r="E9" s="36"/>
      <c r="F9" s="190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</row>
    <row r="10" spans="1:19" x14ac:dyDescent="0.15">
      <c r="B10" s="188"/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9"/>
      <c r="N10" s="189"/>
      <c r="O10" s="189"/>
      <c r="P10" s="189"/>
      <c r="Q10" s="189"/>
      <c r="R10" s="188"/>
      <c r="S10" s="188"/>
    </row>
    <row r="12" spans="1:19" ht="22.5" customHeight="1" x14ac:dyDescent="0.15">
      <c r="A12" s="302" t="s">
        <v>144</v>
      </c>
      <c r="B12" s="295" t="s">
        <v>143</v>
      </c>
      <c r="C12" s="240"/>
      <c r="D12" s="287" t="s">
        <v>134</v>
      </c>
      <c r="E12" s="281" t="s">
        <v>133</v>
      </c>
      <c r="F12" s="281" t="s">
        <v>96</v>
      </c>
      <c r="G12" s="283" t="s">
        <v>98</v>
      </c>
      <c r="H12" s="284"/>
      <c r="I12" s="284"/>
      <c r="J12" s="284"/>
      <c r="K12" s="285"/>
      <c r="L12" s="226" t="s">
        <v>102</v>
      </c>
      <c r="M12" s="227"/>
      <c r="N12" s="227"/>
      <c r="O12" s="227"/>
      <c r="P12" s="227"/>
      <c r="Q12" s="227"/>
      <c r="R12" s="227"/>
      <c r="S12" s="286"/>
    </row>
    <row r="13" spans="1:19" ht="54.75" customHeight="1" x14ac:dyDescent="0.15">
      <c r="A13" s="293"/>
      <c r="B13" s="291"/>
      <c r="C13" s="240"/>
      <c r="D13" s="288"/>
      <c r="E13" s="282"/>
      <c r="F13" s="282"/>
      <c r="G13" s="70" t="s">
        <v>90</v>
      </c>
      <c r="H13" s="46" t="s">
        <v>91</v>
      </c>
      <c r="I13" s="48" t="s">
        <v>135</v>
      </c>
      <c r="J13" s="71" t="s">
        <v>89</v>
      </c>
      <c r="K13" s="44" t="s">
        <v>97</v>
      </c>
      <c r="L13" s="45" t="s">
        <v>101</v>
      </c>
      <c r="M13" s="25" t="s">
        <v>100</v>
      </c>
      <c r="N13" s="48" t="s">
        <v>99</v>
      </c>
      <c r="O13" s="25" t="s">
        <v>94</v>
      </c>
      <c r="P13" s="25" t="s">
        <v>92</v>
      </c>
      <c r="Q13" s="25" t="s">
        <v>93</v>
      </c>
      <c r="R13" s="47" t="s">
        <v>89</v>
      </c>
      <c r="S13" s="43" t="s">
        <v>97</v>
      </c>
    </row>
    <row r="14" spans="1:19" ht="13.5" customHeight="1" x14ac:dyDescent="0.15">
      <c r="A14" s="293"/>
      <c r="B14" s="1">
        <v>1</v>
      </c>
      <c r="C14" s="10" t="s">
        <v>48</v>
      </c>
      <c r="D14" s="21">
        <v>5</v>
      </c>
      <c r="E14" s="7">
        <f t="shared" ref="E14:E24" si="0">D14-F14</f>
        <v>3</v>
      </c>
      <c r="F14" s="7">
        <f t="shared" ref="F14:F24" si="1">K14+S14</f>
        <v>2</v>
      </c>
      <c r="G14" s="13"/>
      <c r="H14" s="4"/>
      <c r="I14" s="4"/>
      <c r="J14" s="15"/>
      <c r="K14" s="7">
        <f t="shared" ref="K14:K24" si="2">SUM(G14:J14)</f>
        <v>0</v>
      </c>
      <c r="L14" s="17"/>
      <c r="M14" s="4"/>
      <c r="N14" s="4"/>
      <c r="O14" s="4">
        <v>1</v>
      </c>
      <c r="P14" s="4"/>
      <c r="Q14" s="4"/>
      <c r="R14" s="15">
        <v>1</v>
      </c>
      <c r="S14" s="7">
        <f t="shared" ref="S14:S24" si="3">SUM(L14:R14)</f>
        <v>2</v>
      </c>
    </row>
    <row r="15" spans="1:19" x14ac:dyDescent="0.15">
      <c r="A15" s="293"/>
      <c r="B15" s="2">
        <v>2</v>
      </c>
      <c r="C15" s="10" t="s">
        <v>47</v>
      </c>
      <c r="D15" s="5">
        <v>38</v>
      </c>
      <c r="E15" s="7">
        <f t="shared" si="0"/>
        <v>22</v>
      </c>
      <c r="F15" s="7">
        <f t="shared" si="1"/>
        <v>16</v>
      </c>
      <c r="G15" s="13"/>
      <c r="H15" s="4"/>
      <c r="I15" s="4"/>
      <c r="J15" s="15"/>
      <c r="K15" s="7">
        <f t="shared" si="2"/>
        <v>0</v>
      </c>
      <c r="L15" s="17">
        <v>1</v>
      </c>
      <c r="M15" s="4">
        <v>2</v>
      </c>
      <c r="N15" s="4">
        <v>3</v>
      </c>
      <c r="O15" s="4"/>
      <c r="P15" s="4">
        <v>1</v>
      </c>
      <c r="Q15" s="4">
        <v>1</v>
      </c>
      <c r="R15" s="15">
        <v>8</v>
      </c>
      <c r="S15" s="7">
        <f t="shared" si="3"/>
        <v>16</v>
      </c>
    </row>
    <row r="16" spans="1:19" x14ac:dyDescent="0.15">
      <c r="A16" s="293"/>
      <c r="B16" s="17">
        <v>3</v>
      </c>
      <c r="C16" s="32" t="s">
        <v>50</v>
      </c>
      <c r="D16" s="5">
        <v>3</v>
      </c>
      <c r="E16" s="7">
        <f t="shared" si="0"/>
        <v>0</v>
      </c>
      <c r="F16" s="7">
        <f t="shared" si="1"/>
        <v>3</v>
      </c>
      <c r="G16" s="13"/>
      <c r="H16" s="4">
        <v>1</v>
      </c>
      <c r="I16" s="4"/>
      <c r="J16" s="15"/>
      <c r="K16" s="7">
        <f t="shared" si="2"/>
        <v>1</v>
      </c>
      <c r="L16" s="17"/>
      <c r="M16" s="4"/>
      <c r="N16" s="4"/>
      <c r="O16" s="4"/>
      <c r="P16" s="4"/>
      <c r="Q16" s="4">
        <v>2</v>
      </c>
      <c r="R16" s="15"/>
      <c r="S16" s="7">
        <f t="shared" si="3"/>
        <v>2</v>
      </c>
    </row>
    <row r="17" spans="1:19" x14ac:dyDescent="0.15">
      <c r="A17" s="293"/>
      <c r="B17" s="2">
        <v>4</v>
      </c>
      <c r="C17" s="10" t="s">
        <v>51</v>
      </c>
      <c r="D17" s="5">
        <v>42</v>
      </c>
      <c r="E17" s="7">
        <f t="shared" si="0"/>
        <v>16</v>
      </c>
      <c r="F17" s="7">
        <f t="shared" si="1"/>
        <v>26</v>
      </c>
      <c r="G17" s="13"/>
      <c r="H17" s="4"/>
      <c r="I17" s="4">
        <v>2</v>
      </c>
      <c r="J17" s="15"/>
      <c r="K17" s="7">
        <f t="shared" si="2"/>
        <v>2</v>
      </c>
      <c r="L17" s="17">
        <v>1</v>
      </c>
      <c r="M17" s="4">
        <v>2</v>
      </c>
      <c r="N17" s="4">
        <v>8</v>
      </c>
      <c r="O17" s="4"/>
      <c r="P17" s="4">
        <v>1</v>
      </c>
      <c r="Q17" s="4">
        <v>5</v>
      </c>
      <c r="R17" s="15">
        <v>7</v>
      </c>
      <c r="S17" s="7">
        <f t="shared" si="3"/>
        <v>24</v>
      </c>
    </row>
    <row r="18" spans="1:19" x14ac:dyDescent="0.15">
      <c r="A18" s="293"/>
      <c r="B18" s="2">
        <v>5</v>
      </c>
      <c r="C18" s="10" t="s">
        <v>54</v>
      </c>
      <c r="D18" s="5">
        <v>13</v>
      </c>
      <c r="E18" s="7">
        <f t="shared" si="0"/>
        <v>3</v>
      </c>
      <c r="F18" s="7">
        <f t="shared" si="1"/>
        <v>10</v>
      </c>
      <c r="G18" s="13"/>
      <c r="H18" s="4"/>
      <c r="I18" s="4"/>
      <c r="J18" s="15">
        <v>1</v>
      </c>
      <c r="K18" s="7">
        <f t="shared" si="2"/>
        <v>1</v>
      </c>
      <c r="L18" s="17"/>
      <c r="M18" s="4">
        <v>1</v>
      </c>
      <c r="N18" s="4">
        <v>1</v>
      </c>
      <c r="O18" s="4"/>
      <c r="P18" s="4" t="s">
        <v>217</v>
      </c>
      <c r="Q18" s="4">
        <v>2</v>
      </c>
      <c r="R18" s="15">
        <v>5</v>
      </c>
      <c r="S18" s="7">
        <f t="shared" si="3"/>
        <v>9</v>
      </c>
    </row>
    <row r="19" spans="1:19" x14ac:dyDescent="0.15">
      <c r="A19" s="293"/>
      <c r="B19" s="2">
        <v>6</v>
      </c>
      <c r="C19" s="10" t="s">
        <v>52</v>
      </c>
      <c r="D19" s="5">
        <v>9</v>
      </c>
      <c r="E19" s="7">
        <f t="shared" si="0"/>
        <v>6</v>
      </c>
      <c r="F19" s="7">
        <f t="shared" si="1"/>
        <v>3</v>
      </c>
      <c r="G19" s="13"/>
      <c r="H19" s="4"/>
      <c r="I19" s="4"/>
      <c r="J19" s="15"/>
      <c r="K19" s="7">
        <f t="shared" si="2"/>
        <v>0</v>
      </c>
      <c r="L19" s="17"/>
      <c r="M19" s="4" t="s">
        <v>217</v>
      </c>
      <c r="N19" s="4">
        <v>1</v>
      </c>
      <c r="O19" s="4"/>
      <c r="P19" s="4" t="s">
        <v>206</v>
      </c>
      <c r="Q19" s="4">
        <v>2</v>
      </c>
      <c r="R19" s="15" t="s">
        <v>217</v>
      </c>
      <c r="S19" s="7">
        <f t="shared" si="3"/>
        <v>3</v>
      </c>
    </row>
    <row r="20" spans="1:19" x14ac:dyDescent="0.15">
      <c r="A20" s="293"/>
      <c r="B20" s="2">
        <v>7</v>
      </c>
      <c r="C20" s="10" t="s">
        <v>49</v>
      </c>
      <c r="D20" s="5">
        <v>11</v>
      </c>
      <c r="E20" s="7">
        <f t="shared" si="0"/>
        <v>5</v>
      </c>
      <c r="F20" s="7">
        <f t="shared" si="1"/>
        <v>6</v>
      </c>
      <c r="G20" s="13"/>
      <c r="H20" s="4"/>
      <c r="I20" s="4"/>
      <c r="J20" s="15"/>
      <c r="K20" s="7">
        <f t="shared" si="2"/>
        <v>0</v>
      </c>
      <c r="L20" s="17">
        <v>1</v>
      </c>
      <c r="M20" s="4">
        <v>1</v>
      </c>
      <c r="N20" s="4">
        <v>2</v>
      </c>
      <c r="O20" s="4"/>
      <c r="P20" s="4"/>
      <c r="Q20" s="4">
        <v>1</v>
      </c>
      <c r="R20" s="15">
        <v>1</v>
      </c>
      <c r="S20" s="7">
        <f t="shared" si="3"/>
        <v>6</v>
      </c>
    </row>
    <row r="21" spans="1:19" x14ac:dyDescent="0.15">
      <c r="A21" s="293"/>
      <c r="B21" s="2">
        <v>8</v>
      </c>
      <c r="C21" s="10" t="s">
        <v>56</v>
      </c>
      <c r="D21" s="5">
        <v>2</v>
      </c>
      <c r="E21" s="7">
        <f t="shared" si="0"/>
        <v>1</v>
      </c>
      <c r="F21" s="7">
        <f t="shared" si="1"/>
        <v>1</v>
      </c>
      <c r="G21" s="13">
        <v>1</v>
      </c>
      <c r="H21" s="4"/>
      <c r="I21" s="4"/>
      <c r="J21" s="15"/>
      <c r="K21" s="7">
        <f t="shared" si="2"/>
        <v>1</v>
      </c>
      <c r="L21" s="17"/>
      <c r="M21" s="4"/>
      <c r="N21" s="4"/>
      <c r="O21" s="4"/>
      <c r="P21" s="4"/>
      <c r="Q21" s="4"/>
      <c r="R21" s="15"/>
      <c r="S21" s="7">
        <f t="shared" si="3"/>
        <v>0</v>
      </c>
    </row>
    <row r="22" spans="1:19" x14ac:dyDescent="0.15">
      <c r="A22" s="293"/>
      <c r="B22" s="2">
        <v>9</v>
      </c>
      <c r="C22" s="10" t="s">
        <v>53</v>
      </c>
      <c r="D22" s="5">
        <v>3</v>
      </c>
      <c r="E22" s="7">
        <f t="shared" si="0"/>
        <v>1</v>
      </c>
      <c r="F22" s="7">
        <f t="shared" si="1"/>
        <v>2</v>
      </c>
      <c r="G22" s="13"/>
      <c r="H22" s="4"/>
      <c r="I22" s="4"/>
      <c r="J22" s="15"/>
      <c r="K22" s="7">
        <f t="shared" si="2"/>
        <v>0</v>
      </c>
      <c r="L22" s="17">
        <v>1</v>
      </c>
      <c r="M22" s="4"/>
      <c r="N22" s="4"/>
      <c r="O22" s="4"/>
      <c r="P22" s="4"/>
      <c r="Q22" s="4">
        <v>1</v>
      </c>
      <c r="R22" s="15"/>
      <c r="S22" s="7">
        <f t="shared" si="3"/>
        <v>2</v>
      </c>
    </row>
    <row r="23" spans="1:19" x14ac:dyDescent="0.15">
      <c r="A23" s="293"/>
      <c r="B23" s="2">
        <v>10</v>
      </c>
      <c r="C23" s="10" t="s">
        <v>55</v>
      </c>
      <c r="D23" s="5">
        <v>3</v>
      </c>
      <c r="E23" s="7">
        <f t="shared" si="0"/>
        <v>2</v>
      </c>
      <c r="F23" s="7">
        <f t="shared" si="1"/>
        <v>1</v>
      </c>
      <c r="G23" s="13"/>
      <c r="H23" s="4"/>
      <c r="I23" s="4"/>
      <c r="J23" s="15"/>
      <c r="K23" s="7">
        <f t="shared" si="2"/>
        <v>0</v>
      </c>
      <c r="L23" s="17"/>
      <c r="M23" s="4">
        <v>1</v>
      </c>
      <c r="N23" s="4"/>
      <c r="O23" s="4"/>
      <c r="P23" s="4"/>
      <c r="Q23" s="4"/>
      <c r="R23" s="15"/>
      <c r="S23" s="7">
        <f t="shared" si="3"/>
        <v>1</v>
      </c>
    </row>
    <row r="24" spans="1:19" x14ac:dyDescent="0.15">
      <c r="A24" s="293"/>
      <c r="B24" s="3">
        <v>11</v>
      </c>
      <c r="C24" s="10" t="s">
        <v>46</v>
      </c>
      <c r="D24" s="6">
        <v>20</v>
      </c>
      <c r="E24" s="7">
        <f t="shared" si="0"/>
        <v>5</v>
      </c>
      <c r="F24" s="7">
        <f t="shared" si="1"/>
        <v>15</v>
      </c>
      <c r="G24" s="13"/>
      <c r="H24" s="4"/>
      <c r="I24" s="4"/>
      <c r="J24" s="15"/>
      <c r="K24" s="7">
        <f t="shared" si="2"/>
        <v>0</v>
      </c>
      <c r="L24" s="17"/>
      <c r="M24" s="4"/>
      <c r="N24" s="4">
        <v>11</v>
      </c>
      <c r="O24" s="4"/>
      <c r="P24" s="4">
        <v>1</v>
      </c>
      <c r="Q24" s="4">
        <v>1</v>
      </c>
      <c r="R24" s="15">
        <v>2</v>
      </c>
      <c r="S24" s="7">
        <f t="shared" si="3"/>
        <v>15</v>
      </c>
    </row>
    <row r="25" spans="1:19" x14ac:dyDescent="0.15">
      <c r="A25" s="294"/>
      <c r="B25" s="296" t="s">
        <v>95</v>
      </c>
      <c r="C25" s="297"/>
      <c r="D25" s="49">
        <f t="shared" ref="D25:K25" si="4">SUM(D14:D24)</f>
        <v>149</v>
      </c>
      <c r="E25" s="49">
        <f>SUM(E14:E24)</f>
        <v>64</v>
      </c>
      <c r="F25" s="49">
        <f t="shared" si="4"/>
        <v>85</v>
      </c>
      <c r="G25" s="52">
        <f t="shared" si="4"/>
        <v>1</v>
      </c>
      <c r="H25" s="51">
        <f t="shared" si="4"/>
        <v>1</v>
      </c>
      <c r="I25" s="51">
        <f t="shared" si="4"/>
        <v>2</v>
      </c>
      <c r="J25" s="53">
        <f t="shared" si="4"/>
        <v>1</v>
      </c>
      <c r="K25" s="49">
        <f t="shared" si="4"/>
        <v>5</v>
      </c>
      <c r="L25" s="52">
        <f t="shared" ref="L25:S25" si="5">SUM(L14:L24)</f>
        <v>4</v>
      </c>
      <c r="M25" s="51">
        <f t="shared" si="5"/>
        <v>7</v>
      </c>
      <c r="N25" s="51">
        <f t="shared" si="5"/>
        <v>26</v>
      </c>
      <c r="O25" s="51">
        <f t="shared" si="5"/>
        <v>1</v>
      </c>
      <c r="P25" s="51">
        <f t="shared" si="5"/>
        <v>3</v>
      </c>
      <c r="Q25" s="51">
        <f t="shared" si="5"/>
        <v>15</v>
      </c>
      <c r="R25" s="53">
        <f t="shared" si="5"/>
        <v>24</v>
      </c>
      <c r="S25" s="49">
        <f t="shared" si="5"/>
        <v>80</v>
      </c>
    </row>
    <row r="26" spans="1:19" x14ac:dyDescent="0.15">
      <c r="A26" s="36"/>
      <c r="B26" s="20"/>
      <c r="C26" s="20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</row>
    <row r="27" spans="1:19" x14ac:dyDescent="0.15">
      <c r="A27" s="36"/>
      <c r="B27" s="20"/>
      <c r="C27" s="20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</row>
    <row r="28" spans="1:19" ht="29.25" customHeight="1" x14ac:dyDescent="0.15">
      <c r="A28" s="304" t="s">
        <v>145</v>
      </c>
      <c r="B28" s="295" t="s">
        <v>143</v>
      </c>
      <c r="C28" s="240"/>
      <c r="D28" s="287" t="s">
        <v>134</v>
      </c>
      <c r="E28" s="281" t="s">
        <v>133</v>
      </c>
      <c r="F28" s="281" t="s">
        <v>96</v>
      </c>
      <c r="G28" s="303" t="s">
        <v>98</v>
      </c>
      <c r="H28" s="284"/>
      <c r="I28" s="284"/>
      <c r="J28" s="284"/>
      <c r="K28" s="285"/>
      <c r="L28" s="226" t="s">
        <v>102</v>
      </c>
      <c r="M28" s="227"/>
      <c r="N28" s="227"/>
      <c r="O28" s="227"/>
      <c r="P28" s="227"/>
      <c r="Q28" s="227"/>
      <c r="R28" s="227"/>
      <c r="S28" s="286"/>
    </row>
    <row r="29" spans="1:19" ht="54.75" customHeight="1" x14ac:dyDescent="0.15">
      <c r="A29" s="305"/>
      <c r="B29" s="291"/>
      <c r="C29" s="240"/>
      <c r="D29" s="288"/>
      <c r="E29" s="282"/>
      <c r="F29" s="282"/>
      <c r="G29" s="72" t="s">
        <v>90</v>
      </c>
      <c r="H29" s="46" t="s">
        <v>91</v>
      </c>
      <c r="I29" s="48" t="s">
        <v>135</v>
      </c>
      <c r="J29" s="73" t="s">
        <v>89</v>
      </c>
      <c r="K29" s="44" t="s">
        <v>97</v>
      </c>
      <c r="L29" s="75" t="s">
        <v>101</v>
      </c>
      <c r="M29" s="25" t="s">
        <v>100</v>
      </c>
      <c r="N29" s="46" t="s">
        <v>99</v>
      </c>
      <c r="O29" s="25" t="s">
        <v>94</v>
      </c>
      <c r="P29" s="25" t="s">
        <v>92</v>
      </c>
      <c r="Q29" s="25" t="s">
        <v>93</v>
      </c>
      <c r="R29" s="47" t="s">
        <v>89</v>
      </c>
      <c r="S29" s="43" t="s">
        <v>97</v>
      </c>
    </row>
    <row r="30" spans="1:19" ht="13.5" customHeight="1" x14ac:dyDescent="0.15">
      <c r="A30" s="305"/>
      <c r="B30" s="1">
        <v>1</v>
      </c>
      <c r="C30" s="63" t="s">
        <v>64</v>
      </c>
      <c r="D30" s="21">
        <v>29</v>
      </c>
      <c r="E30" s="7">
        <f t="shared" ref="E30:E42" si="6">D30-F30</f>
        <v>18</v>
      </c>
      <c r="F30" s="7">
        <f t="shared" ref="F30:F42" si="7">K30+S30</f>
        <v>11</v>
      </c>
      <c r="G30" s="13">
        <v>1</v>
      </c>
      <c r="H30" s="4"/>
      <c r="I30" s="4"/>
      <c r="J30" s="15"/>
      <c r="K30" s="7">
        <f t="shared" ref="K30:K42" si="8">SUM(G30:J30)</f>
        <v>1</v>
      </c>
      <c r="L30" s="17"/>
      <c r="M30" s="4">
        <v>4</v>
      </c>
      <c r="N30" s="4">
        <v>2</v>
      </c>
      <c r="O30" s="4"/>
      <c r="P30" s="4"/>
      <c r="Q30" s="4">
        <v>3</v>
      </c>
      <c r="R30" s="15">
        <v>1</v>
      </c>
      <c r="S30" s="7">
        <f t="shared" ref="S30:S42" si="9">SUM(L30:R30)</f>
        <v>10</v>
      </c>
    </row>
    <row r="31" spans="1:19" x14ac:dyDescent="0.15">
      <c r="A31" s="305"/>
      <c r="B31" s="2">
        <v>2</v>
      </c>
      <c r="C31" s="64" t="s">
        <v>61</v>
      </c>
      <c r="D31" s="5">
        <v>12</v>
      </c>
      <c r="E31" s="7">
        <f t="shared" si="6"/>
        <v>2</v>
      </c>
      <c r="F31" s="7">
        <f t="shared" si="7"/>
        <v>10</v>
      </c>
      <c r="G31" s="13"/>
      <c r="H31" s="4"/>
      <c r="I31" s="4"/>
      <c r="J31" s="15"/>
      <c r="K31" s="7">
        <f t="shared" si="8"/>
        <v>0</v>
      </c>
      <c r="L31" s="17"/>
      <c r="M31" s="4"/>
      <c r="N31" s="4">
        <v>1</v>
      </c>
      <c r="O31" s="4"/>
      <c r="P31" s="4"/>
      <c r="Q31" s="4">
        <v>1</v>
      </c>
      <c r="R31" s="15">
        <v>8</v>
      </c>
      <c r="S31" s="7">
        <f t="shared" si="9"/>
        <v>10</v>
      </c>
    </row>
    <row r="32" spans="1:19" x14ac:dyDescent="0.15">
      <c r="A32" s="305"/>
      <c r="B32" s="2">
        <v>3</v>
      </c>
      <c r="C32" s="64" t="s">
        <v>62</v>
      </c>
      <c r="D32" s="5">
        <v>0</v>
      </c>
      <c r="E32" s="7">
        <f>D32-F32</f>
        <v>0</v>
      </c>
      <c r="F32" s="7">
        <f t="shared" si="7"/>
        <v>0</v>
      </c>
      <c r="G32" s="13"/>
      <c r="H32" s="4"/>
      <c r="I32" s="4"/>
      <c r="J32" s="15"/>
      <c r="K32" s="7">
        <f t="shared" si="8"/>
        <v>0</v>
      </c>
      <c r="L32" s="17"/>
      <c r="M32" s="4"/>
      <c r="N32" s="4"/>
      <c r="O32" s="4"/>
      <c r="P32" s="4"/>
      <c r="Q32" s="4"/>
      <c r="R32" s="15"/>
      <c r="S32" s="7">
        <f t="shared" si="9"/>
        <v>0</v>
      </c>
    </row>
    <row r="33" spans="1:19" x14ac:dyDescent="0.15">
      <c r="A33" s="305"/>
      <c r="B33" s="2">
        <v>4</v>
      </c>
      <c r="C33" s="64" t="s">
        <v>58</v>
      </c>
      <c r="D33" s="5">
        <v>8</v>
      </c>
      <c r="E33" s="7">
        <f t="shared" si="6"/>
        <v>2</v>
      </c>
      <c r="F33" s="7">
        <f t="shared" si="7"/>
        <v>6</v>
      </c>
      <c r="G33" s="13">
        <v>1</v>
      </c>
      <c r="H33" s="4"/>
      <c r="I33" s="4"/>
      <c r="J33" s="15"/>
      <c r="K33" s="7">
        <f t="shared" si="8"/>
        <v>1</v>
      </c>
      <c r="L33" s="17"/>
      <c r="M33" s="4"/>
      <c r="N33" s="4">
        <v>4</v>
      </c>
      <c r="O33" s="4"/>
      <c r="P33" s="4"/>
      <c r="Q33" s="4"/>
      <c r="R33" s="15">
        <v>1</v>
      </c>
      <c r="S33" s="7">
        <f t="shared" si="9"/>
        <v>5</v>
      </c>
    </row>
    <row r="34" spans="1:19" x14ac:dyDescent="0.15">
      <c r="A34" s="305"/>
      <c r="B34" s="2">
        <v>5</v>
      </c>
      <c r="C34" s="64" t="s">
        <v>65</v>
      </c>
      <c r="D34" s="5">
        <v>2</v>
      </c>
      <c r="E34" s="7">
        <f t="shared" si="6"/>
        <v>0</v>
      </c>
      <c r="F34" s="7">
        <f t="shared" si="7"/>
        <v>2</v>
      </c>
      <c r="G34" s="13"/>
      <c r="H34" s="4"/>
      <c r="I34" s="4"/>
      <c r="J34" s="15"/>
      <c r="K34" s="7">
        <f t="shared" si="8"/>
        <v>0</v>
      </c>
      <c r="L34" s="17"/>
      <c r="M34" s="4"/>
      <c r="N34" s="4">
        <v>2</v>
      </c>
      <c r="O34" s="4"/>
      <c r="P34" s="4"/>
      <c r="Q34" s="4"/>
      <c r="R34" s="15"/>
      <c r="S34" s="7">
        <f t="shared" si="9"/>
        <v>2</v>
      </c>
    </row>
    <row r="35" spans="1:19" x14ac:dyDescent="0.15">
      <c r="A35" s="305"/>
      <c r="B35" s="2">
        <v>6</v>
      </c>
      <c r="C35" s="64" t="s">
        <v>67</v>
      </c>
      <c r="D35" s="5">
        <v>4</v>
      </c>
      <c r="E35" s="7">
        <f t="shared" si="6"/>
        <v>1</v>
      </c>
      <c r="F35" s="7">
        <f t="shared" si="7"/>
        <v>3</v>
      </c>
      <c r="G35" s="13"/>
      <c r="H35" s="4"/>
      <c r="I35" s="4"/>
      <c r="J35" s="15"/>
      <c r="K35" s="7">
        <f t="shared" si="8"/>
        <v>0</v>
      </c>
      <c r="L35" s="17"/>
      <c r="M35" s="4"/>
      <c r="N35" s="4"/>
      <c r="O35" s="4"/>
      <c r="P35" s="4"/>
      <c r="Q35" s="4"/>
      <c r="R35" s="15">
        <v>3</v>
      </c>
      <c r="S35" s="7">
        <f t="shared" si="9"/>
        <v>3</v>
      </c>
    </row>
    <row r="36" spans="1:19" x14ac:dyDescent="0.15">
      <c r="A36" s="305"/>
      <c r="B36" s="2">
        <v>7</v>
      </c>
      <c r="C36" s="64" t="s">
        <v>66</v>
      </c>
      <c r="D36" s="5">
        <v>194</v>
      </c>
      <c r="E36" s="7">
        <f t="shared" si="6"/>
        <v>44</v>
      </c>
      <c r="F36" s="7">
        <f t="shared" si="7"/>
        <v>150</v>
      </c>
      <c r="G36" s="13">
        <v>3</v>
      </c>
      <c r="H36" s="4"/>
      <c r="I36" s="4">
        <v>2</v>
      </c>
      <c r="J36" s="15">
        <v>1</v>
      </c>
      <c r="K36" s="7">
        <f t="shared" si="8"/>
        <v>6</v>
      </c>
      <c r="L36" s="17"/>
      <c r="M36" s="4">
        <v>2</v>
      </c>
      <c r="N36" s="4">
        <v>39</v>
      </c>
      <c r="O36" s="4"/>
      <c r="P36" s="4"/>
      <c r="Q36" s="4">
        <v>1</v>
      </c>
      <c r="R36" s="15">
        <v>102</v>
      </c>
      <c r="S36" s="7">
        <f t="shared" si="9"/>
        <v>144</v>
      </c>
    </row>
    <row r="37" spans="1:19" x14ac:dyDescent="0.15">
      <c r="A37" s="305"/>
      <c r="B37" s="2">
        <v>8</v>
      </c>
      <c r="C37" s="64" t="s">
        <v>112</v>
      </c>
      <c r="D37" s="5">
        <v>2</v>
      </c>
      <c r="E37" s="7">
        <f t="shared" si="6"/>
        <v>1</v>
      </c>
      <c r="F37" s="7">
        <f t="shared" si="7"/>
        <v>1</v>
      </c>
      <c r="G37" s="13">
        <v>1</v>
      </c>
      <c r="H37" s="4"/>
      <c r="I37" s="4"/>
      <c r="J37" s="15"/>
      <c r="K37" s="7">
        <f t="shared" si="8"/>
        <v>1</v>
      </c>
      <c r="L37" s="17"/>
      <c r="M37" s="4"/>
      <c r="N37" s="4"/>
      <c r="O37" s="4"/>
      <c r="P37" s="4"/>
      <c r="Q37" s="4"/>
      <c r="R37" s="15"/>
      <c r="S37" s="7">
        <f t="shared" si="9"/>
        <v>0</v>
      </c>
    </row>
    <row r="38" spans="1:19" x14ac:dyDescent="0.15">
      <c r="A38" s="305"/>
      <c r="B38" s="2">
        <v>9</v>
      </c>
      <c r="C38" s="64" t="s">
        <v>63</v>
      </c>
      <c r="D38" s="5">
        <v>46</v>
      </c>
      <c r="E38" s="7">
        <f t="shared" si="6"/>
        <v>10</v>
      </c>
      <c r="F38" s="7">
        <f t="shared" si="7"/>
        <v>36</v>
      </c>
      <c r="G38" s="13">
        <v>7</v>
      </c>
      <c r="H38" s="4">
        <v>1</v>
      </c>
      <c r="I38" s="4"/>
      <c r="J38" s="15">
        <v>1</v>
      </c>
      <c r="K38" s="7">
        <f t="shared" si="8"/>
        <v>9</v>
      </c>
      <c r="L38" s="17"/>
      <c r="M38" s="4">
        <v>2</v>
      </c>
      <c r="N38" s="4">
        <v>11</v>
      </c>
      <c r="O38" s="4"/>
      <c r="P38" s="4">
        <v>1</v>
      </c>
      <c r="Q38" s="4"/>
      <c r="R38" s="15">
        <v>13</v>
      </c>
      <c r="S38" s="7">
        <f t="shared" si="9"/>
        <v>27</v>
      </c>
    </row>
    <row r="39" spans="1:19" x14ac:dyDescent="0.15">
      <c r="A39" s="305"/>
      <c r="B39" s="2">
        <v>10</v>
      </c>
      <c r="C39" s="64" t="s">
        <v>57</v>
      </c>
      <c r="D39" s="5">
        <v>3</v>
      </c>
      <c r="E39" s="7">
        <f t="shared" si="6"/>
        <v>2</v>
      </c>
      <c r="F39" s="7">
        <f t="shared" si="7"/>
        <v>1</v>
      </c>
      <c r="G39" s="13"/>
      <c r="H39" s="4"/>
      <c r="I39" s="4"/>
      <c r="J39" s="15"/>
      <c r="K39" s="7">
        <f t="shared" si="8"/>
        <v>0</v>
      </c>
      <c r="L39" s="17"/>
      <c r="M39" s="4"/>
      <c r="N39" s="4">
        <v>1</v>
      </c>
      <c r="O39" s="4"/>
      <c r="P39" s="4"/>
      <c r="Q39" s="4"/>
      <c r="R39" s="15"/>
      <c r="S39" s="7">
        <f t="shared" si="9"/>
        <v>1</v>
      </c>
    </row>
    <row r="40" spans="1:19" x14ac:dyDescent="0.15">
      <c r="A40" s="305"/>
      <c r="B40" s="2">
        <v>11</v>
      </c>
      <c r="C40" s="64" t="s">
        <v>68</v>
      </c>
      <c r="D40" s="5">
        <v>11</v>
      </c>
      <c r="E40" s="7">
        <f t="shared" si="6"/>
        <v>6</v>
      </c>
      <c r="F40" s="7">
        <f t="shared" si="7"/>
        <v>5</v>
      </c>
      <c r="G40" s="13"/>
      <c r="H40" s="4"/>
      <c r="I40" s="4"/>
      <c r="J40" s="15"/>
      <c r="K40" s="7">
        <f t="shared" si="8"/>
        <v>0</v>
      </c>
      <c r="L40" s="17"/>
      <c r="M40" s="4">
        <v>2</v>
      </c>
      <c r="N40" s="4" t="s">
        <v>209</v>
      </c>
      <c r="O40" s="4"/>
      <c r="P40" s="4">
        <v>1</v>
      </c>
      <c r="Q40" s="4"/>
      <c r="R40" s="15">
        <v>2</v>
      </c>
      <c r="S40" s="7">
        <f t="shared" si="9"/>
        <v>5</v>
      </c>
    </row>
    <row r="41" spans="1:19" x14ac:dyDescent="0.15">
      <c r="A41" s="305"/>
      <c r="B41" s="2">
        <v>12</v>
      </c>
      <c r="C41" s="64" t="s">
        <v>60</v>
      </c>
      <c r="D41" s="5">
        <v>10</v>
      </c>
      <c r="E41" s="7">
        <f t="shared" si="6"/>
        <v>2</v>
      </c>
      <c r="F41" s="7">
        <f t="shared" si="7"/>
        <v>8</v>
      </c>
      <c r="G41" s="13">
        <v>1</v>
      </c>
      <c r="H41" s="4"/>
      <c r="I41" s="4"/>
      <c r="J41" s="15"/>
      <c r="K41" s="7">
        <f t="shared" si="8"/>
        <v>1</v>
      </c>
      <c r="L41" s="17" t="s">
        <v>202</v>
      </c>
      <c r="M41" s="4"/>
      <c r="N41" s="4">
        <v>4</v>
      </c>
      <c r="O41" s="4"/>
      <c r="P41" s="4"/>
      <c r="Q41" s="4"/>
      <c r="R41" s="15">
        <v>3</v>
      </c>
      <c r="S41" s="7">
        <f t="shared" si="9"/>
        <v>7</v>
      </c>
    </row>
    <row r="42" spans="1:19" x14ac:dyDescent="0.15">
      <c r="A42" s="305"/>
      <c r="B42" s="3">
        <v>13</v>
      </c>
      <c r="C42" s="65" t="s">
        <v>59</v>
      </c>
      <c r="D42" s="6">
        <v>0</v>
      </c>
      <c r="E42" s="7">
        <f t="shared" si="6"/>
        <v>0</v>
      </c>
      <c r="F42" s="7">
        <f t="shared" si="7"/>
        <v>0</v>
      </c>
      <c r="G42" s="13"/>
      <c r="H42" s="4"/>
      <c r="I42" s="4"/>
      <c r="J42" s="15"/>
      <c r="K42" s="7">
        <f t="shared" si="8"/>
        <v>0</v>
      </c>
      <c r="L42" s="17"/>
      <c r="M42" s="4"/>
      <c r="N42" s="4"/>
      <c r="O42" s="4"/>
      <c r="P42" s="4"/>
      <c r="Q42" s="4"/>
      <c r="R42" s="15"/>
      <c r="S42" s="7">
        <f t="shared" si="9"/>
        <v>0</v>
      </c>
    </row>
    <row r="43" spans="1:19" x14ac:dyDescent="0.15">
      <c r="A43" s="306"/>
      <c r="B43" s="296" t="s">
        <v>95</v>
      </c>
      <c r="C43" s="297"/>
      <c r="D43" s="58">
        <f>SUM(D30:D42)</f>
        <v>321</v>
      </c>
      <c r="E43" s="58">
        <f>SUM(E30:E42)</f>
        <v>88</v>
      </c>
      <c r="F43" s="49">
        <f t="shared" ref="F43:S43" si="10">SUM(F30:F42)</f>
        <v>233</v>
      </c>
      <c r="G43" s="52">
        <f t="shared" si="10"/>
        <v>14</v>
      </c>
      <c r="H43" s="51">
        <f t="shared" si="10"/>
        <v>1</v>
      </c>
      <c r="I43" s="51">
        <f t="shared" si="10"/>
        <v>2</v>
      </c>
      <c r="J43" s="53">
        <f t="shared" si="10"/>
        <v>2</v>
      </c>
      <c r="K43" s="49">
        <f t="shared" si="10"/>
        <v>19</v>
      </c>
      <c r="L43" s="52">
        <f t="shared" si="10"/>
        <v>0</v>
      </c>
      <c r="M43" s="51">
        <f t="shared" si="10"/>
        <v>10</v>
      </c>
      <c r="N43" s="51">
        <f>SUM(N30:N42)</f>
        <v>64</v>
      </c>
      <c r="O43" s="51">
        <f t="shared" si="10"/>
        <v>0</v>
      </c>
      <c r="P43" s="51">
        <f t="shared" si="10"/>
        <v>2</v>
      </c>
      <c r="Q43" s="51">
        <f t="shared" si="10"/>
        <v>5</v>
      </c>
      <c r="R43" s="53">
        <f t="shared" si="10"/>
        <v>133</v>
      </c>
      <c r="S43" s="49">
        <f t="shared" si="10"/>
        <v>214</v>
      </c>
    </row>
    <row r="44" spans="1:19" x14ac:dyDescent="0.15">
      <c r="A44" s="37"/>
      <c r="B44" s="20"/>
      <c r="C44" s="20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</row>
    <row r="45" spans="1:19" x14ac:dyDescent="0.15">
      <c r="A45" s="37"/>
      <c r="B45" s="8"/>
      <c r="C45" s="9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</row>
    <row r="46" spans="1:19" ht="29.25" customHeight="1" x14ac:dyDescent="0.15">
      <c r="A46" s="302" t="s">
        <v>69</v>
      </c>
      <c r="B46" s="295" t="s">
        <v>143</v>
      </c>
      <c r="C46" s="240"/>
      <c r="D46" s="287" t="s">
        <v>134</v>
      </c>
      <c r="E46" s="281" t="s">
        <v>133</v>
      </c>
      <c r="F46" s="281" t="s">
        <v>96</v>
      </c>
      <c r="G46" s="283" t="s">
        <v>98</v>
      </c>
      <c r="H46" s="284"/>
      <c r="I46" s="284"/>
      <c r="J46" s="284"/>
      <c r="K46" s="285"/>
      <c r="L46" s="226" t="s">
        <v>102</v>
      </c>
      <c r="M46" s="227"/>
      <c r="N46" s="227"/>
      <c r="O46" s="227"/>
      <c r="P46" s="227"/>
      <c r="Q46" s="227"/>
      <c r="R46" s="227"/>
      <c r="S46" s="286"/>
    </row>
    <row r="47" spans="1:19" ht="54.75" customHeight="1" x14ac:dyDescent="0.15">
      <c r="A47" s="307"/>
      <c r="B47" s="291"/>
      <c r="C47" s="240"/>
      <c r="D47" s="288"/>
      <c r="E47" s="282"/>
      <c r="F47" s="282"/>
      <c r="G47" s="72" t="s">
        <v>90</v>
      </c>
      <c r="H47" s="46" t="s">
        <v>91</v>
      </c>
      <c r="I47" s="48" t="s">
        <v>135</v>
      </c>
      <c r="J47" s="73" t="s">
        <v>89</v>
      </c>
      <c r="K47" s="44" t="s">
        <v>97</v>
      </c>
      <c r="L47" s="74" t="s">
        <v>101</v>
      </c>
      <c r="M47" s="25" t="s">
        <v>100</v>
      </c>
      <c r="N47" s="46" t="s">
        <v>99</v>
      </c>
      <c r="O47" s="25" t="s">
        <v>94</v>
      </c>
      <c r="P47" s="25" t="s">
        <v>92</v>
      </c>
      <c r="Q47" s="25" t="s">
        <v>93</v>
      </c>
      <c r="R47" s="47" t="s">
        <v>89</v>
      </c>
      <c r="S47" s="44" t="s">
        <v>97</v>
      </c>
    </row>
    <row r="48" spans="1:19" ht="13.5" customHeight="1" x14ac:dyDescent="0.15">
      <c r="A48" s="307"/>
      <c r="B48" s="1">
        <v>1</v>
      </c>
      <c r="C48" s="35" t="s">
        <v>71</v>
      </c>
      <c r="D48" s="21">
        <v>3</v>
      </c>
      <c r="E48" s="7">
        <f t="shared" ref="E48:E53" si="11">D48-F48</f>
        <v>2</v>
      </c>
      <c r="F48" s="7">
        <f t="shared" ref="F48:F53" si="12">K48+S48</f>
        <v>1</v>
      </c>
      <c r="G48" s="13"/>
      <c r="H48" s="4"/>
      <c r="I48" s="4"/>
      <c r="J48" s="15"/>
      <c r="K48" s="7">
        <f t="shared" ref="K48:K53" si="13">SUM(G48:J48)</f>
        <v>0</v>
      </c>
      <c r="L48" s="17"/>
      <c r="M48" s="4"/>
      <c r="N48" s="4">
        <v>1</v>
      </c>
      <c r="O48" s="4"/>
      <c r="P48" s="4"/>
      <c r="Q48" s="4"/>
      <c r="R48" s="15"/>
      <c r="S48" s="7">
        <f t="shared" ref="S48:S53" si="14">SUM(L48:R48)</f>
        <v>1</v>
      </c>
    </row>
    <row r="49" spans="1:19" x14ac:dyDescent="0.15">
      <c r="A49" s="307"/>
      <c r="B49" s="2">
        <v>2</v>
      </c>
      <c r="C49" s="10" t="s">
        <v>70</v>
      </c>
      <c r="D49" s="5">
        <v>40</v>
      </c>
      <c r="E49" s="7">
        <f t="shared" si="11"/>
        <v>13</v>
      </c>
      <c r="F49" s="7">
        <f t="shared" si="12"/>
        <v>27</v>
      </c>
      <c r="G49" s="13">
        <v>1</v>
      </c>
      <c r="H49" s="4">
        <v>1</v>
      </c>
      <c r="I49" s="4"/>
      <c r="J49" s="15">
        <v>1</v>
      </c>
      <c r="K49" s="7">
        <f t="shared" si="13"/>
        <v>3</v>
      </c>
      <c r="L49" s="17"/>
      <c r="M49" s="4"/>
      <c r="N49" s="4">
        <v>8</v>
      </c>
      <c r="O49" s="4"/>
      <c r="P49" s="4">
        <v>1</v>
      </c>
      <c r="Q49" s="4" t="s">
        <v>215</v>
      </c>
      <c r="R49" s="15">
        <v>15</v>
      </c>
      <c r="S49" s="7">
        <f t="shared" si="14"/>
        <v>24</v>
      </c>
    </row>
    <row r="50" spans="1:19" x14ac:dyDescent="0.15">
      <c r="A50" s="307"/>
      <c r="B50" s="2">
        <v>3</v>
      </c>
      <c r="C50" s="10" t="s">
        <v>72</v>
      </c>
      <c r="D50" s="5">
        <v>2</v>
      </c>
      <c r="E50" s="7">
        <f t="shared" si="11"/>
        <v>1</v>
      </c>
      <c r="F50" s="7">
        <f t="shared" si="12"/>
        <v>1</v>
      </c>
      <c r="G50" s="13"/>
      <c r="H50" s="4"/>
      <c r="I50" s="4"/>
      <c r="J50" s="15"/>
      <c r="K50" s="7">
        <f t="shared" si="13"/>
        <v>0</v>
      </c>
      <c r="L50" s="17"/>
      <c r="M50" s="4"/>
      <c r="N50" s="4"/>
      <c r="O50" s="4"/>
      <c r="P50" s="4"/>
      <c r="Q50" s="4"/>
      <c r="R50" s="15">
        <v>1</v>
      </c>
      <c r="S50" s="7">
        <f t="shared" si="14"/>
        <v>1</v>
      </c>
    </row>
    <row r="51" spans="1:19" x14ac:dyDescent="0.15">
      <c r="A51" s="307"/>
      <c r="B51" s="2">
        <v>4</v>
      </c>
      <c r="C51" s="10" t="s">
        <v>73</v>
      </c>
      <c r="D51" s="5">
        <v>23</v>
      </c>
      <c r="E51" s="7">
        <f t="shared" si="11"/>
        <v>6</v>
      </c>
      <c r="F51" s="7">
        <f t="shared" si="12"/>
        <v>17</v>
      </c>
      <c r="G51" s="13">
        <v>2</v>
      </c>
      <c r="H51" s="4">
        <v>1</v>
      </c>
      <c r="I51" s="4"/>
      <c r="J51" s="15">
        <v>1</v>
      </c>
      <c r="K51" s="7">
        <f t="shared" si="13"/>
        <v>4</v>
      </c>
      <c r="L51" s="17">
        <v>1</v>
      </c>
      <c r="M51" s="4">
        <v>2</v>
      </c>
      <c r="N51" s="4">
        <v>5</v>
      </c>
      <c r="O51" s="4">
        <v>1</v>
      </c>
      <c r="P51" s="4">
        <v>1</v>
      </c>
      <c r="Q51" s="4">
        <v>1</v>
      </c>
      <c r="R51" s="15">
        <v>2</v>
      </c>
      <c r="S51" s="186">
        <f t="shared" si="14"/>
        <v>13</v>
      </c>
    </row>
    <row r="52" spans="1:19" x14ac:dyDescent="0.15">
      <c r="A52" s="307"/>
      <c r="B52" s="2">
        <v>5</v>
      </c>
      <c r="C52" s="10" t="s">
        <v>75</v>
      </c>
      <c r="D52" s="5">
        <v>23</v>
      </c>
      <c r="E52" s="7">
        <f t="shared" si="11"/>
        <v>10</v>
      </c>
      <c r="F52" s="7">
        <f t="shared" si="12"/>
        <v>13</v>
      </c>
      <c r="G52" s="13"/>
      <c r="H52" s="4"/>
      <c r="I52" s="4"/>
      <c r="J52" s="15"/>
      <c r="K52" s="7">
        <f t="shared" si="13"/>
        <v>0</v>
      </c>
      <c r="L52" s="17"/>
      <c r="M52" s="4">
        <v>4</v>
      </c>
      <c r="N52" s="4">
        <v>6</v>
      </c>
      <c r="O52" s="4"/>
      <c r="P52" s="4" t="s">
        <v>207</v>
      </c>
      <c r="Q52" s="4"/>
      <c r="R52" s="15">
        <v>3</v>
      </c>
      <c r="S52" s="7">
        <f t="shared" si="14"/>
        <v>13</v>
      </c>
    </row>
    <row r="53" spans="1:19" ht="13.5" customHeight="1" x14ac:dyDescent="0.15">
      <c r="A53" s="307"/>
      <c r="B53" s="3">
        <v>6</v>
      </c>
      <c r="C53" s="11" t="s">
        <v>74</v>
      </c>
      <c r="D53" s="6">
        <v>1</v>
      </c>
      <c r="E53" s="7">
        <f t="shared" si="11"/>
        <v>0</v>
      </c>
      <c r="F53" s="7">
        <f t="shared" si="12"/>
        <v>1</v>
      </c>
      <c r="G53" s="13"/>
      <c r="H53" s="4"/>
      <c r="I53" s="4"/>
      <c r="J53" s="15"/>
      <c r="K53" s="7">
        <f t="shared" si="13"/>
        <v>0</v>
      </c>
      <c r="L53" s="17"/>
      <c r="M53" s="4"/>
      <c r="N53" s="4"/>
      <c r="O53" s="4"/>
      <c r="P53" s="4"/>
      <c r="Q53" s="4"/>
      <c r="R53" s="15">
        <v>1</v>
      </c>
      <c r="S53" s="7">
        <f t="shared" si="14"/>
        <v>1</v>
      </c>
    </row>
    <row r="54" spans="1:19" x14ac:dyDescent="0.15">
      <c r="A54" s="308"/>
      <c r="B54" s="296" t="s">
        <v>95</v>
      </c>
      <c r="C54" s="297"/>
      <c r="D54" s="58">
        <f t="shared" ref="D54:S54" si="15">SUM(D48:D53)</f>
        <v>92</v>
      </c>
      <c r="E54" s="58">
        <f t="shared" si="15"/>
        <v>32</v>
      </c>
      <c r="F54" s="49">
        <f t="shared" si="15"/>
        <v>60</v>
      </c>
      <c r="G54" s="52">
        <f t="shared" si="15"/>
        <v>3</v>
      </c>
      <c r="H54" s="51">
        <f t="shared" si="15"/>
        <v>2</v>
      </c>
      <c r="I54" s="51">
        <f t="shared" si="15"/>
        <v>0</v>
      </c>
      <c r="J54" s="53">
        <f t="shared" si="15"/>
        <v>2</v>
      </c>
      <c r="K54" s="49">
        <f t="shared" si="15"/>
        <v>7</v>
      </c>
      <c r="L54" s="52">
        <f t="shared" si="15"/>
        <v>1</v>
      </c>
      <c r="M54" s="51">
        <f t="shared" si="15"/>
        <v>6</v>
      </c>
      <c r="N54" s="51">
        <f t="shared" si="15"/>
        <v>20</v>
      </c>
      <c r="O54" s="51">
        <f t="shared" si="15"/>
        <v>1</v>
      </c>
      <c r="P54" s="51">
        <f t="shared" si="15"/>
        <v>2</v>
      </c>
      <c r="Q54" s="51">
        <f t="shared" si="15"/>
        <v>1</v>
      </c>
      <c r="R54" s="53">
        <f t="shared" si="15"/>
        <v>22</v>
      </c>
      <c r="S54" s="49">
        <f t="shared" si="15"/>
        <v>53</v>
      </c>
    </row>
    <row r="55" spans="1:19" x14ac:dyDescent="0.15">
      <c r="A55" s="18"/>
      <c r="B55" s="8"/>
      <c r="C55" s="9"/>
      <c r="D55" s="8" t="s">
        <v>201</v>
      </c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</row>
    <row r="56" spans="1:19" x14ac:dyDescent="0.15">
      <c r="A56" s="18"/>
      <c r="B56" s="8"/>
      <c r="C56" s="9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</row>
    <row r="57" spans="1:19" ht="29.25" customHeight="1" x14ac:dyDescent="0.15">
      <c r="A57" s="302" t="s">
        <v>107</v>
      </c>
      <c r="B57" s="295" t="s">
        <v>143</v>
      </c>
      <c r="C57" s="240"/>
      <c r="D57" s="287" t="s">
        <v>134</v>
      </c>
      <c r="E57" s="281" t="s">
        <v>133</v>
      </c>
      <c r="F57" s="281" t="s">
        <v>96</v>
      </c>
      <c r="G57" s="283" t="s">
        <v>98</v>
      </c>
      <c r="H57" s="284"/>
      <c r="I57" s="284"/>
      <c r="J57" s="284"/>
      <c r="K57" s="285"/>
      <c r="L57" s="226" t="s">
        <v>102</v>
      </c>
      <c r="M57" s="227"/>
      <c r="N57" s="227"/>
      <c r="O57" s="227"/>
      <c r="P57" s="227"/>
      <c r="Q57" s="227"/>
      <c r="R57" s="227"/>
      <c r="S57" s="286"/>
    </row>
    <row r="58" spans="1:19" ht="54.75" customHeight="1" x14ac:dyDescent="0.15">
      <c r="A58" s="307"/>
      <c r="B58" s="291"/>
      <c r="C58" s="240"/>
      <c r="D58" s="288"/>
      <c r="E58" s="282"/>
      <c r="F58" s="282"/>
      <c r="G58" s="72" t="s">
        <v>90</v>
      </c>
      <c r="H58" s="46" t="s">
        <v>91</v>
      </c>
      <c r="I58" s="48" t="s">
        <v>135</v>
      </c>
      <c r="J58" s="73" t="s">
        <v>89</v>
      </c>
      <c r="K58" s="44" t="s">
        <v>97</v>
      </c>
      <c r="L58" s="74" t="s">
        <v>101</v>
      </c>
      <c r="M58" s="25" t="s">
        <v>100</v>
      </c>
      <c r="N58" s="46" t="s">
        <v>99</v>
      </c>
      <c r="O58" s="25" t="s">
        <v>94</v>
      </c>
      <c r="P58" s="25" t="s">
        <v>92</v>
      </c>
      <c r="Q58" s="25" t="s">
        <v>93</v>
      </c>
      <c r="R58" s="47" t="s">
        <v>89</v>
      </c>
      <c r="S58" s="43" t="s">
        <v>97</v>
      </c>
    </row>
    <row r="59" spans="1:19" ht="13.5" customHeight="1" x14ac:dyDescent="0.15">
      <c r="A59" s="307"/>
      <c r="B59" s="12">
        <v>1</v>
      </c>
      <c r="C59" s="10" t="s">
        <v>110</v>
      </c>
      <c r="D59" s="21">
        <v>33</v>
      </c>
      <c r="E59" s="7">
        <f t="shared" ref="E59:E65" si="16">D59-F59</f>
        <v>11</v>
      </c>
      <c r="F59" s="7">
        <f t="shared" ref="F59:F65" si="17">K59+S59</f>
        <v>22</v>
      </c>
      <c r="G59" s="13">
        <v>2</v>
      </c>
      <c r="H59" s="4"/>
      <c r="I59" s="4"/>
      <c r="J59" s="15"/>
      <c r="K59" s="7">
        <f t="shared" ref="K59:K65" si="18">SUM(G59:J59)</f>
        <v>2</v>
      </c>
      <c r="L59" s="17"/>
      <c r="M59" s="4">
        <v>2</v>
      </c>
      <c r="N59" s="4">
        <v>17</v>
      </c>
      <c r="O59" s="4"/>
      <c r="P59" s="4"/>
      <c r="Q59" s="4"/>
      <c r="R59" s="15">
        <v>1</v>
      </c>
      <c r="S59" s="7">
        <f>SUM(L59:R59)</f>
        <v>20</v>
      </c>
    </row>
    <row r="60" spans="1:19" x14ac:dyDescent="0.15">
      <c r="A60" s="307"/>
      <c r="B60" s="12">
        <v>2</v>
      </c>
      <c r="C60" s="10" t="s">
        <v>109</v>
      </c>
      <c r="D60" s="5">
        <v>54</v>
      </c>
      <c r="E60" s="7">
        <f t="shared" si="16"/>
        <v>10</v>
      </c>
      <c r="F60" s="7">
        <f t="shared" si="17"/>
        <v>44</v>
      </c>
      <c r="G60" s="13">
        <v>1</v>
      </c>
      <c r="H60" s="4"/>
      <c r="I60" s="4"/>
      <c r="J60" s="15">
        <v>1</v>
      </c>
      <c r="K60" s="7">
        <f t="shared" si="18"/>
        <v>2</v>
      </c>
      <c r="L60" s="17"/>
      <c r="M60" s="4">
        <v>1</v>
      </c>
      <c r="N60" s="4">
        <v>21</v>
      </c>
      <c r="O60" s="4"/>
      <c r="P60" s="4">
        <v>1</v>
      </c>
      <c r="Q60" s="4"/>
      <c r="R60" s="15">
        <v>19</v>
      </c>
      <c r="S60" s="5">
        <f t="shared" ref="S60:S65" si="19">SUM(L60:R60)</f>
        <v>42</v>
      </c>
    </row>
    <row r="61" spans="1:19" x14ac:dyDescent="0.15">
      <c r="A61" s="307"/>
      <c r="B61" s="13">
        <v>3</v>
      </c>
      <c r="C61" s="32" t="s">
        <v>45</v>
      </c>
      <c r="D61" s="5">
        <v>16</v>
      </c>
      <c r="E61" s="7">
        <f t="shared" si="16"/>
        <v>5</v>
      </c>
      <c r="F61" s="7">
        <f t="shared" si="17"/>
        <v>11</v>
      </c>
      <c r="G61" s="13">
        <v>4</v>
      </c>
      <c r="H61" s="4"/>
      <c r="I61" s="4"/>
      <c r="J61" s="15">
        <v>2</v>
      </c>
      <c r="K61" s="7">
        <f t="shared" si="18"/>
        <v>6</v>
      </c>
      <c r="L61" s="17"/>
      <c r="M61" s="4">
        <v>2</v>
      </c>
      <c r="N61" s="4">
        <v>2</v>
      </c>
      <c r="O61" s="4"/>
      <c r="P61" s="4"/>
      <c r="Q61" s="4">
        <v>1</v>
      </c>
      <c r="R61" s="15"/>
      <c r="S61" s="7">
        <f t="shared" si="19"/>
        <v>5</v>
      </c>
    </row>
    <row r="62" spans="1:19" x14ac:dyDescent="0.15">
      <c r="A62" s="307"/>
      <c r="B62" s="12">
        <v>4</v>
      </c>
      <c r="C62" s="10" t="s">
        <v>108</v>
      </c>
      <c r="D62" s="5">
        <v>62</v>
      </c>
      <c r="E62" s="7">
        <f t="shared" si="16"/>
        <v>20</v>
      </c>
      <c r="F62" s="7">
        <f t="shared" si="17"/>
        <v>42</v>
      </c>
      <c r="G62" s="13">
        <v>2</v>
      </c>
      <c r="H62" s="4"/>
      <c r="I62" s="4">
        <v>3</v>
      </c>
      <c r="J62" s="15">
        <v>1</v>
      </c>
      <c r="K62" s="7">
        <f t="shared" si="18"/>
        <v>6</v>
      </c>
      <c r="L62" s="17">
        <v>1</v>
      </c>
      <c r="M62" s="4">
        <v>3</v>
      </c>
      <c r="N62" s="4">
        <v>19</v>
      </c>
      <c r="O62" s="4"/>
      <c r="P62" s="4"/>
      <c r="Q62" s="4"/>
      <c r="R62" s="15">
        <v>13</v>
      </c>
      <c r="S62" s="5">
        <f t="shared" si="19"/>
        <v>36</v>
      </c>
    </row>
    <row r="63" spans="1:19" x14ac:dyDescent="0.15">
      <c r="A63" s="307"/>
      <c r="B63" s="12">
        <v>5</v>
      </c>
      <c r="C63" s="10" t="s">
        <v>44</v>
      </c>
      <c r="D63" s="5">
        <v>8</v>
      </c>
      <c r="E63" s="7">
        <f t="shared" si="16"/>
        <v>4</v>
      </c>
      <c r="F63" s="7">
        <f t="shared" si="17"/>
        <v>4</v>
      </c>
      <c r="G63" s="13"/>
      <c r="H63" s="4"/>
      <c r="I63" s="4"/>
      <c r="J63" s="15"/>
      <c r="K63" s="7">
        <f t="shared" si="18"/>
        <v>0</v>
      </c>
      <c r="L63" s="17"/>
      <c r="M63" s="4">
        <v>1</v>
      </c>
      <c r="N63" s="4">
        <v>1</v>
      </c>
      <c r="O63" s="4"/>
      <c r="P63" s="4"/>
      <c r="Q63" s="4"/>
      <c r="R63" s="15">
        <v>2</v>
      </c>
      <c r="S63" s="5">
        <f t="shared" si="19"/>
        <v>4</v>
      </c>
    </row>
    <row r="64" spans="1:19" x14ac:dyDescent="0.15">
      <c r="A64" s="307"/>
      <c r="B64" s="12">
        <v>6</v>
      </c>
      <c r="C64" s="10" t="s">
        <v>111</v>
      </c>
      <c r="D64" s="5">
        <v>17</v>
      </c>
      <c r="E64" s="7">
        <f t="shared" si="16"/>
        <v>10</v>
      </c>
      <c r="F64" s="7">
        <f t="shared" si="17"/>
        <v>7</v>
      </c>
      <c r="G64" s="13">
        <v>2</v>
      </c>
      <c r="H64" s="4"/>
      <c r="I64" s="4"/>
      <c r="J64" s="15">
        <v>2</v>
      </c>
      <c r="K64" s="7">
        <f t="shared" si="18"/>
        <v>4</v>
      </c>
      <c r="L64" s="17"/>
      <c r="M64" s="4"/>
      <c r="N64" s="4">
        <v>1</v>
      </c>
      <c r="O64" s="4"/>
      <c r="P64" s="4"/>
      <c r="Q64" s="4"/>
      <c r="R64" s="15">
        <v>2</v>
      </c>
      <c r="S64" s="5">
        <f t="shared" si="19"/>
        <v>3</v>
      </c>
    </row>
    <row r="65" spans="1:19" x14ac:dyDescent="0.15">
      <c r="A65" s="307"/>
      <c r="B65" s="39">
        <v>7</v>
      </c>
      <c r="C65" s="40" t="s">
        <v>43</v>
      </c>
      <c r="D65" s="6">
        <v>31</v>
      </c>
      <c r="E65" s="7">
        <f t="shared" si="16"/>
        <v>8</v>
      </c>
      <c r="F65" s="7">
        <f t="shared" si="17"/>
        <v>23</v>
      </c>
      <c r="G65" s="13">
        <v>3</v>
      </c>
      <c r="H65" s="4"/>
      <c r="I65" s="4"/>
      <c r="J65" s="15"/>
      <c r="K65" s="7">
        <f t="shared" si="18"/>
        <v>3</v>
      </c>
      <c r="L65" s="17"/>
      <c r="M65" s="4">
        <v>3</v>
      </c>
      <c r="N65" s="4">
        <v>4</v>
      </c>
      <c r="O65" s="4"/>
      <c r="P65" s="4">
        <v>1</v>
      </c>
      <c r="Q65" s="4">
        <v>1</v>
      </c>
      <c r="R65" s="15">
        <v>11</v>
      </c>
      <c r="S65" s="38">
        <f t="shared" si="19"/>
        <v>20</v>
      </c>
    </row>
    <row r="66" spans="1:19" x14ac:dyDescent="0.15">
      <c r="A66" s="308"/>
      <c r="B66" s="298" t="s">
        <v>95</v>
      </c>
      <c r="C66" s="298"/>
      <c r="D66" s="58">
        <f t="shared" ref="D66:L66" si="20">SUM(D59:D65)</f>
        <v>221</v>
      </c>
      <c r="E66" s="58">
        <f>SUM(E59:E65)</f>
        <v>68</v>
      </c>
      <c r="F66" s="49">
        <f t="shared" si="20"/>
        <v>153</v>
      </c>
      <c r="G66" s="52">
        <f t="shared" si="20"/>
        <v>14</v>
      </c>
      <c r="H66" s="51">
        <f t="shared" si="20"/>
        <v>0</v>
      </c>
      <c r="I66" s="51">
        <f t="shared" si="20"/>
        <v>3</v>
      </c>
      <c r="J66" s="53">
        <f t="shared" si="20"/>
        <v>6</v>
      </c>
      <c r="K66" s="49">
        <f t="shared" si="20"/>
        <v>23</v>
      </c>
      <c r="L66" s="52">
        <f t="shared" si="20"/>
        <v>1</v>
      </c>
      <c r="M66" s="51">
        <f t="shared" ref="M66:S66" si="21">SUM(M59:M65)</f>
        <v>12</v>
      </c>
      <c r="N66" s="51">
        <f t="shared" si="21"/>
        <v>65</v>
      </c>
      <c r="O66" s="51">
        <f t="shared" si="21"/>
        <v>0</v>
      </c>
      <c r="P66" s="51">
        <f t="shared" si="21"/>
        <v>2</v>
      </c>
      <c r="Q66" s="51">
        <f t="shared" si="21"/>
        <v>2</v>
      </c>
      <c r="R66" s="53">
        <f>SUM(R59:R65)</f>
        <v>48</v>
      </c>
      <c r="S66" s="49">
        <f t="shared" si="21"/>
        <v>130</v>
      </c>
    </row>
    <row r="67" spans="1:19" x14ac:dyDescent="0.15">
      <c r="A67" s="18"/>
      <c r="B67" s="8"/>
      <c r="C67" s="9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</row>
    <row r="68" spans="1:19" x14ac:dyDescent="0.15">
      <c r="A68" s="36"/>
      <c r="B68" s="198">
        <v>1</v>
      </c>
      <c r="C68" s="196" t="s">
        <v>211</v>
      </c>
      <c r="D68" s="198">
        <v>2</v>
      </c>
      <c r="E68" s="198"/>
      <c r="F68" s="198">
        <v>1</v>
      </c>
      <c r="G68" s="199"/>
      <c r="H68" s="200"/>
      <c r="I68" s="200"/>
      <c r="J68" s="201"/>
      <c r="K68" s="198"/>
      <c r="L68" s="202"/>
      <c r="M68" s="200"/>
      <c r="N68" s="200"/>
      <c r="O68" s="200"/>
      <c r="P68" s="200"/>
      <c r="Q68" s="200"/>
      <c r="R68" s="197">
        <v>1</v>
      </c>
      <c r="S68" s="198">
        <v>1</v>
      </c>
    </row>
    <row r="69" spans="1:19" x14ac:dyDescent="0.15">
      <c r="A69" s="36"/>
      <c r="B69" s="36"/>
      <c r="C69" s="36"/>
      <c r="D69" s="68"/>
      <c r="E69" s="69"/>
      <c r="F69" s="69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36"/>
    </row>
    <row r="70" spans="1:19" x14ac:dyDescent="0.15">
      <c r="A70" s="36"/>
      <c r="B70" s="36"/>
      <c r="C70" s="36"/>
      <c r="D70" s="18"/>
      <c r="E70" s="193"/>
      <c r="F70" s="193"/>
      <c r="G70" s="192"/>
      <c r="H70" s="192"/>
      <c r="I70" s="69"/>
      <c r="J70" s="192"/>
      <c r="K70" s="192"/>
      <c r="L70" s="192"/>
      <c r="M70" s="68"/>
      <c r="N70" s="192"/>
      <c r="O70" s="68"/>
      <c r="P70" s="68"/>
      <c r="Q70" s="68"/>
      <c r="R70" s="192"/>
      <c r="S70" s="69"/>
    </row>
    <row r="71" spans="1:19" x14ac:dyDescent="0.15">
      <c r="A71" s="36"/>
      <c r="B71" s="36"/>
      <c r="C71" s="9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</row>
    <row r="72" spans="1:19" x14ac:dyDescent="0.15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</row>
  </sheetData>
  <mergeCells count="41">
    <mergeCell ref="E28:E29"/>
    <mergeCell ref="L57:S57"/>
    <mergeCell ref="D57:D58"/>
    <mergeCell ref="E57:E58"/>
    <mergeCell ref="F57:F58"/>
    <mergeCell ref="G57:K57"/>
    <mergeCell ref="L12:S12"/>
    <mergeCell ref="L6:S6"/>
    <mergeCell ref="G6:K6"/>
    <mergeCell ref="B8:C8"/>
    <mergeCell ref="B6:C7"/>
    <mergeCell ref="D6:D7"/>
    <mergeCell ref="E6:E7"/>
    <mergeCell ref="N2:R2"/>
    <mergeCell ref="G28:K28"/>
    <mergeCell ref="L28:S28"/>
    <mergeCell ref="F6:F7"/>
    <mergeCell ref="D46:D47"/>
    <mergeCell ref="F46:F47"/>
    <mergeCell ref="G46:K46"/>
    <mergeCell ref="L46:S46"/>
    <mergeCell ref="D28:D29"/>
    <mergeCell ref="F28:F29"/>
    <mergeCell ref="E46:E47"/>
    <mergeCell ref="E12:E13"/>
    <mergeCell ref="D3:L4"/>
    <mergeCell ref="D12:D13"/>
    <mergeCell ref="F12:F13"/>
    <mergeCell ref="G12:K12"/>
    <mergeCell ref="B54:C54"/>
    <mergeCell ref="B66:C66"/>
    <mergeCell ref="A12:A25"/>
    <mergeCell ref="B12:C13"/>
    <mergeCell ref="B28:C29"/>
    <mergeCell ref="A28:A43"/>
    <mergeCell ref="B46:C47"/>
    <mergeCell ref="A46:A54"/>
    <mergeCell ref="A57:A66"/>
    <mergeCell ref="B57:C58"/>
    <mergeCell ref="B25:C25"/>
    <mergeCell ref="B43:C43"/>
  </mergeCells>
  <phoneticPr fontId="1"/>
  <pageMargins left="0.51181102362204722" right="0.32" top="0.74803149606299213" bottom="0.74803149606299213" header="0.31496062992125984" footer="0.31496062992125984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市内全域</vt:lpstr>
      <vt:lpstr>市内公表数</vt:lpstr>
      <vt:lpstr>横須賀警察署管内</vt:lpstr>
      <vt:lpstr>田浦警察署管内</vt:lpstr>
      <vt:lpstr>浦賀警察署管内</vt:lpstr>
      <vt:lpstr>横須賀警察署管内!Print_Area</vt:lpstr>
      <vt:lpstr>市内全域!Print_Area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2017-01-19T02:46:07Z</dcterms:modified>
</cp:coreProperties>
</file>