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CA48FC77-FF0A-4AA7-BAB8-B49AF91D9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25" r:id="rId1"/>
    <sheet name="市内全域" sheetId="23" r:id="rId2"/>
    <sheet name="市内全域詳細" sheetId="24" r:id="rId3"/>
    <sheet name="横須賀警察署管内" sheetId="20" r:id="rId4"/>
    <sheet name="田浦警察署管内" sheetId="22" r:id="rId5"/>
    <sheet name="浦賀警察署管内" sheetId="21" r:id="rId6"/>
  </sheets>
  <definedNames>
    <definedName name="_xlnm.Print_Area" localSheetId="3">横須賀警察署管内!$A$1:$S$93</definedName>
    <definedName name="_xlnm.Print_Area" localSheetId="1">市内全域!$A$1:$S$14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24" l="1"/>
  <c r="F28" i="25"/>
  <c r="D28" i="25"/>
  <c r="D11" i="25"/>
  <c r="K37" i="20" l="1"/>
  <c r="S30" i="22" l="1"/>
  <c r="S29" i="22"/>
  <c r="S17" i="21"/>
  <c r="S17" i="22"/>
  <c r="S60" i="21"/>
  <c r="F11" i="23"/>
  <c r="K65" i="21"/>
  <c r="K64" i="21"/>
  <c r="K63" i="21"/>
  <c r="K62" i="21"/>
  <c r="K61" i="21"/>
  <c r="K60" i="21"/>
  <c r="K59" i="21"/>
  <c r="S59" i="21"/>
  <c r="S53" i="21"/>
  <c r="K53" i="21"/>
  <c r="S52" i="21"/>
  <c r="K52" i="21"/>
  <c r="S51" i="21"/>
  <c r="K51" i="21"/>
  <c r="S50" i="21"/>
  <c r="K50" i="21"/>
  <c r="S49" i="21"/>
  <c r="K49" i="21"/>
  <c r="S48" i="21"/>
  <c r="K48" i="21"/>
  <c r="S42" i="21"/>
  <c r="K42" i="21"/>
  <c r="S41" i="21"/>
  <c r="K41" i="21"/>
  <c r="S40" i="21"/>
  <c r="K40" i="21"/>
  <c r="S39" i="21"/>
  <c r="K39" i="21"/>
  <c r="S38" i="21"/>
  <c r="K38" i="21"/>
  <c r="S37" i="21"/>
  <c r="K37" i="21"/>
  <c r="S36" i="21"/>
  <c r="K36" i="21"/>
  <c r="S35" i="21"/>
  <c r="K35" i="21"/>
  <c r="S34" i="21"/>
  <c r="K34" i="21"/>
  <c r="S33" i="21"/>
  <c r="K33" i="21"/>
  <c r="S32" i="21"/>
  <c r="K32" i="21"/>
  <c r="S31" i="21"/>
  <c r="K31" i="21"/>
  <c r="S30" i="21"/>
  <c r="K30" i="21"/>
  <c r="S24" i="21"/>
  <c r="K24" i="21"/>
  <c r="S23" i="21"/>
  <c r="K23" i="21"/>
  <c r="S22" i="21"/>
  <c r="K22" i="21"/>
  <c r="F22" i="21" s="1"/>
  <c r="E22" i="21" s="1"/>
  <c r="S21" i="21"/>
  <c r="K21" i="21"/>
  <c r="S20" i="21"/>
  <c r="K20" i="21"/>
  <c r="S19" i="21"/>
  <c r="K19" i="21"/>
  <c r="S18" i="21"/>
  <c r="K18" i="21"/>
  <c r="K17" i="21"/>
  <c r="S16" i="21"/>
  <c r="K16" i="21"/>
  <c r="S15" i="21"/>
  <c r="K15" i="21"/>
  <c r="S14" i="21"/>
  <c r="K14" i="21"/>
  <c r="S34" i="22"/>
  <c r="K34" i="22"/>
  <c r="S33" i="22"/>
  <c r="K33" i="22"/>
  <c r="S32" i="22"/>
  <c r="K32" i="22"/>
  <c r="S31" i="22"/>
  <c r="K31" i="22"/>
  <c r="K30" i="22"/>
  <c r="K29" i="22"/>
  <c r="S28" i="22"/>
  <c r="K28" i="22"/>
  <c r="S27" i="22"/>
  <c r="K27" i="22"/>
  <c r="S21" i="22"/>
  <c r="K21" i="22"/>
  <c r="S20" i="22"/>
  <c r="K20" i="22"/>
  <c r="S19" i="22"/>
  <c r="K19" i="22"/>
  <c r="S18" i="22"/>
  <c r="K18" i="22"/>
  <c r="K17" i="22"/>
  <c r="S16" i="22"/>
  <c r="K16" i="22"/>
  <c r="S15" i="22"/>
  <c r="K15" i="22"/>
  <c r="S14" i="22"/>
  <c r="K14" i="22"/>
  <c r="S13" i="22"/>
  <c r="K13" i="22"/>
  <c r="K72" i="20"/>
  <c r="S72" i="20"/>
  <c r="S92" i="20"/>
  <c r="K92" i="20"/>
  <c r="S91" i="20"/>
  <c r="K91" i="20"/>
  <c r="S90" i="20"/>
  <c r="K90" i="20"/>
  <c r="S89" i="20"/>
  <c r="K89" i="20"/>
  <c r="S88" i="20"/>
  <c r="K88" i="20"/>
  <c r="S87" i="20"/>
  <c r="K87" i="20"/>
  <c r="S86" i="20"/>
  <c r="K86" i="20"/>
  <c r="S85" i="20"/>
  <c r="K85" i="20"/>
  <c r="S84" i="20"/>
  <c r="K84" i="20"/>
  <c r="S83" i="20"/>
  <c r="K83" i="20"/>
  <c r="S82" i="20"/>
  <c r="K82" i="20"/>
  <c r="S81" i="20"/>
  <c r="K81" i="20"/>
  <c r="S80" i="20"/>
  <c r="K80" i="20"/>
  <c r="S79" i="20"/>
  <c r="K79" i="20"/>
  <c r="S78" i="20"/>
  <c r="K78" i="20"/>
  <c r="S71" i="20"/>
  <c r="K71" i="20"/>
  <c r="S70" i="20"/>
  <c r="K70" i="20"/>
  <c r="S69" i="20"/>
  <c r="K69" i="20"/>
  <c r="S68" i="20"/>
  <c r="K68" i="20"/>
  <c r="S67" i="20"/>
  <c r="K67" i="20"/>
  <c r="S66" i="20"/>
  <c r="K66" i="20"/>
  <c r="S65" i="20"/>
  <c r="K65" i="20"/>
  <c r="S64" i="20"/>
  <c r="K64" i="20"/>
  <c r="S63" i="20"/>
  <c r="K63" i="20"/>
  <c r="S57" i="20"/>
  <c r="K57" i="20"/>
  <c r="F57" i="20" s="1"/>
  <c r="E57" i="20" s="1"/>
  <c r="S56" i="20"/>
  <c r="K56" i="20"/>
  <c r="S55" i="20"/>
  <c r="K55" i="20"/>
  <c r="S54" i="20"/>
  <c r="K54" i="20"/>
  <c r="S53" i="20"/>
  <c r="K53" i="20"/>
  <c r="S52" i="20"/>
  <c r="K52" i="20"/>
  <c r="K14" i="20"/>
  <c r="S14" i="20"/>
  <c r="K15" i="20"/>
  <c r="S15" i="20"/>
  <c r="K16" i="20"/>
  <c r="S16" i="20"/>
  <c r="K17" i="20"/>
  <c r="S17" i="20"/>
  <c r="K18" i="20"/>
  <c r="S18" i="20"/>
  <c r="F18" i="20" s="1"/>
  <c r="E18" i="20" s="1"/>
  <c r="K19" i="20"/>
  <c r="S19" i="20"/>
  <c r="F19" i="20" s="1"/>
  <c r="E19" i="20" s="1"/>
  <c r="K20" i="20"/>
  <c r="S20" i="20"/>
  <c r="K21" i="20"/>
  <c r="S21" i="20"/>
  <c r="K22" i="20"/>
  <c r="S22" i="20"/>
  <c r="K23" i="20"/>
  <c r="S23" i="20"/>
  <c r="K24" i="20"/>
  <c r="S24" i="20"/>
  <c r="K25" i="20"/>
  <c r="S25" i="20"/>
  <c r="K26" i="20"/>
  <c r="S26" i="20"/>
  <c r="K27" i="20"/>
  <c r="S27" i="20"/>
  <c r="K28" i="20"/>
  <c r="S28" i="20"/>
  <c r="K29" i="20"/>
  <c r="S29" i="20"/>
  <c r="K30" i="20"/>
  <c r="S30" i="20"/>
  <c r="K31" i="20"/>
  <c r="S31" i="20"/>
  <c r="K32" i="20"/>
  <c r="S32" i="20"/>
  <c r="K33" i="20"/>
  <c r="S33" i="20"/>
  <c r="K34" i="20"/>
  <c r="S34" i="20"/>
  <c r="K35" i="20"/>
  <c r="S35" i="20"/>
  <c r="K36" i="20"/>
  <c r="S36" i="20"/>
  <c r="F36" i="20" s="1"/>
  <c r="E36" i="20" s="1"/>
  <c r="S37" i="20"/>
  <c r="K38" i="20"/>
  <c r="S38" i="20"/>
  <c r="K39" i="20"/>
  <c r="S39" i="20"/>
  <c r="I40" i="20"/>
  <c r="D40" i="20"/>
  <c r="D22" i="22"/>
  <c r="D93" i="20"/>
  <c r="D73" i="20"/>
  <c r="P58" i="20"/>
  <c r="O58" i="20"/>
  <c r="N58" i="20"/>
  <c r="M58" i="20"/>
  <c r="L58" i="20"/>
  <c r="J58" i="20"/>
  <c r="G40" i="20"/>
  <c r="K13" i="20"/>
  <c r="L66" i="21"/>
  <c r="O54" i="21"/>
  <c r="H54" i="21"/>
  <c r="L25" i="21"/>
  <c r="R66" i="21"/>
  <c r="R54" i="21"/>
  <c r="D43" i="21"/>
  <c r="N43" i="21"/>
  <c r="J35" i="22"/>
  <c r="I35" i="22"/>
  <c r="H35" i="22"/>
  <c r="G35" i="22"/>
  <c r="D35" i="22"/>
  <c r="J22" i="22"/>
  <c r="I22" i="22"/>
  <c r="H22" i="22"/>
  <c r="G22" i="22"/>
  <c r="Q54" i="21"/>
  <c r="P54" i="21"/>
  <c r="N54" i="21"/>
  <c r="M54" i="21"/>
  <c r="L54" i="21"/>
  <c r="J54" i="21"/>
  <c r="I54" i="21"/>
  <c r="G54" i="21"/>
  <c r="D54" i="21"/>
  <c r="R43" i="21"/>
  <c r="Q43" i="21"/>
  <c r="P43" i="21"/>
  <c r="O43" i="21"/>
  <c r="M43" i="21"/>
  <c r="L43" i="21"/>
  <c r="J43" i="21"/>
  <c r="I43" i="21"/>
  <c r="H43" i="21"/>
  <c r="G43" i="21"/>
  <c r="R25" i="21"/>
  <c r="Q25" i="21"/>
  <c r="P25" i="21"/>
  <c r="O25" i="21"/>
  <c r="N25" i="21"/>
  <c r="M25" i="21"/>
  <c r="J25" i="21"/>
  <c r="I25" i="21"/>
  <c r="H25" i="21"/>
  <c r="G25" i="21"/>
  <c r="D25" i="21"/>
  <c r="Q66" i="21"/>
  <c r="P66" i="21"/>
  <c r="O66" i="21"/>
  <c r="N66" i="21"/>
  <c r="M66" i="21"/>
  <c r="D66" i="21"/>
  <c r="J66" i="21"/>
  <c r="I66" i="21"/>
  <c r="H66" i="21"/>
  <c r="G66" i="21"/>
  <c r="S65" i="21"/>
  <c r="S64" i="21"/>
  <c r="S63" i="21"/>
  <c r="F63" i="21" s="1"/>
  <c r="E63" i="21" s="1"/>
  <c r="S62" i="21"/>
  <c r="S61" i="21"/>
  <c r="R93" i="20"/>
  <c r="Q93" i="20"/>
  <c r="P93" i="20"/>
  <c r="O93" i="20"/>
  <c r="N93" i="20"/>
  <c r="M93" i="20"/>
  <c r="L93" i="20"/>
  <c r="J93" i="20"/>
  <c r="I93" i="20"/>
  <c r="H93" i="20"/>
  <c r="G93" i="20"/>
  <c r="R73" i="20"/>
  <c r="Q73" i="20"/>
  <c r="P73" i="20"/>
  <c r="O73" i="20"/>
  <c r="N73" i="20"/>
  <c r="M73" i="20"/>
  <c r="L73" i="20"/>
  <c r="J73" i="20"/>
  <c r="I73" i="20"/>
  <c r="H73" i="20"/>
  <c r="G73" i="20"/>
  <c r="R58" i="20"/>
  <c r="Q58" i="20"/>
  <c r="I58" i="20"/>
  <c r="H58" i="20"/>
  <c r="G58" i="20"/>
  <c r="D58" i="20"/>
  <c r="J40" i="20"/>
  <c r="H40" i="20"/>
  <c r="R40" i="20"/>
  <c r="Q40" i="20"/>
  <c r="P40" i="20"/>
  <c r="O40" i="20"/>
  <c r="N40" i="20"/>
  <c r="M40" i="20"/>
  <c r="L40" i="20"/>
  <c r="S13" i="20"/>
  <c r="F33" i="22"/>
  <c r="E33" i="22" s="1"/>
  <c r="N22" i="22"/>
  <c r="Q22" i="22"/>
  <c r="O22" i="22"/>
  <c r="P22" i="22"/>
  <c r="R22" i="22"/>
  <c r="M22" i="22"/>
  <c r="L22" i="22"/>
  <c r="F37" i="21" l="1"/>
  <c r="E37" i="21" s="1"/>
  <c r="F24" i="20"/>
  <c r="H8" i="22"/>
  <c r="K35" i="22"/>
  <c r="F15" i="20"/>
  <c r="E15" i="20" s="1"/>
  <c r="H9" i="23"/>
  <c r="F91" i="20"/>
  <c r="E91" i="20" s="1"/>
  <c r="F14" i="22"/>
  <c r="E14" i="22" s="1"/>
  <c r="F15" i="22"/>
  <c r="E15" i="22" s="1"/>
  <c r="F28" i="22"/>
  <c r="E28" i="22" s="1"/>
  <c r="F32" i="22"/>
  <c r="E32" i="22" s="1"/>
  <c r="F15" i="21"/>
  <c r="E15" i="21" s="1"/>
  <c r="F30" i="21"/>
  <c r="E30" i="21" s="1"/>
  <c r="F34" i="21"/>
  <c r="E34" i="21" s="1"/>
  <c r="F40" i="21"/>
  <c r="E40" i="21" s="1"/>
  <c r="F42" i="21"/>
  <c r="E42" i="21" s="1"/>
  <c r="F53" i="21"/>
  <c r="E53" i="21" s="1"/>
  <c r="F30" i="22"/>
  <c r="E30" i="22" s="1"/>
  <c r="K66" i="21"/>
  <c r="F64" i="21"/>
  <c r="E64" i="21" s="1"/>
  <c r="F48" i="21"/>
  <c r="E48" i="21" s="1"/>
  <c r="F32" i="21"/>
  <c r="E32" i="21" s="1"/>
  <c r="H10" i="23"/>
  <c r="F21" i="21"/>
  <c r="E21" i="21" s="1"/>
  <c r="F23" i="21"/>
  <c r="E23" i="21" s="1"/>
  <c r="F17" i="21"/>
  <c r="E17" i="21" s="1"/>
  <c r="I8" i="22"/>
  <c r="I9" i="23"/>
  <c r="F88" i="20"/>
  <c r="E88" i="20" s="1"/>
  <c r="F70" i="20"/>
  <c r="E70" i="20" s="1"/>
  <c r="F55" i="20"/>
  <c r="E55" i="20" s="1"/>
  <c r="F52" i="20"/>
  <c r="E52" i="20" s="1"/>
  <c r="F35" i="20"/>
  <c r="E35" i="20" s="1"/>
  <c r="F17" i="20"/>
  <c r="E17" i="20" s="1"/>
  <c r="F27" i="20"/>
  <c r="E27" i="20" s="1"/>
  <c r="F25" i="20"/>
  <c r="E25" i="20" s="1"/>
  <c r="F23" i="20"/>
  <c r="E23" i="20" s="1"/>
  <c r="F21" i="20"/>
  <c r="E21" i="20" s="1"/>
  <c r="F60" i="21"/>
  <c r="E60" i="21" s="1"/>
  <c r="K25" i="21"/>
  <c r="F19" i="21"/>
  <c r="E19" i="21" s="1"/>
  <c r="F37" i="20"/>
  <c r="E37" i="20" s="1"/>
  <c r="I10" i="23"/>
  <c r="F31" i="21"/>
  <c r="E31" i="21" s="1"/>
  <c r="K54" i="21"/>
  <c r="F51" i="21"/>
  <c r="E51" i="21" s="1"/>
  <c r="F84" i="20"/>
  <c r="E84" i="20" s="1"/>
  <c r="O8" i="23"/>
  <c r="F20" i="22"/>
  <c r="E20" i="22" s="1"/>
  <c r="F16" i="22"/>
  <c r="E16" i="22" s="1"/>
  <c r="F13" i="20"/>
  <c r="E13" i="20" s="1"/>
  <c r="H8" i="23"/>
  <c r="O10" i="23"/>
  <c r="F33" i="21"/>
  <c r="E33" i="21" s="1"/>
  <c r="F18" i="21"/>
  <c r="E18" i="21" s="1"/>
  <c r="G9" i="23"/>
  <c r="F21" i="22"/>
  <c r="E21" i="22" s="1"/>
  <c r="F86" i="20"/>
  <c r="E86" i="20" s="1"/>
  <c r="G10" i="23"/>
  <c r="F36" i="21"/>
  <c r="E36" i="21" s="1"/>
  <c r="L10" i="23"/>
  <c r="M10" i="23"/>
  <c r="F66" i="20"/>
  <c r="E66" i="20" s="1"/>
  <c r="F39" i="20"/>
  <c r="E39" i="20" s="1"/>
  <c r="F59" i="21"/>
  <c r="E59" i="21" s="1"/>
  <c r="K43" i="21"/>
  <c r="F72" i="20"/>
  <c r="E72" i="20" s="1"/>
  <c r="L8" i="23"/>
  <c r="F31" i="22"/>
  <c r="E31" i="22" s="1"/>
  <c r="N10" i="23"/>
  <c r="Q10" i="23"/>
  <c r="P10" i="23"/>
  <c r="R10" i="23"/>
  <c r="C10" i="23"/>
  <c r="I8" i="20"/>
  <c r="F39" i="21"/>
  <c r="E39" i="21" s="1"/>
  <c r="F90" i="20"/>
  <c r="E90" i="20" s="1"/>
  <c r="F92" i="20"/>
  <c r="E92" i="20" s="1"/>
  <c r="F79" i="20"/>
  <c r="E79" i="20" s="1"/>
  <c r="F81" i="20"/>
  <c r="E81" i="20" s="1"/>
  <c r="F83" i="20"/>
  <c r="E83" i="20" s="1"/>
  <c r="F85" i="20"/>
  <c r="E85" i="20" s="1"/>
  <c r="F87" i="20"/>
  <c r="E87" i="20" s="1"/>
  <c r="F89" i="20"/>
  <c r="E89" i="20" s="1"/>
  <c r="F67" i="20"/>
  <c r="E67" i="20" s="1"/>
  <c r="F65" i="20"/>
  <c r="E65" i="20" s="1"/>
  <c r="F71" i="20"/>
  <c r="E71" i="20" s="1"/>
  <c r="I8" i="23"/>
  <c r="L8" i="20"/>
  <c r="O8" i="20"/>
  <c r="F38" i="20"/>
  <c r="E38" i="20" s="1"/>
  <c r="F30" i="20"/>
  <c r="E30" i="20" s="1"/>
  <c r="F20" i="20"/>
  <c r="E20" i="20" s="1"/>
  <c r="F16" i="20"/>
  <c r="E16" i="20" s="1"/>
  <c r="F34" i="20"/>
  <c r="E34" i="20" s="1"/>
  <c r="F28" i="20"/>
  <c r="E28" i="20" s="1"/>
  <c r="F26" i="20"/>
  <c r="E26" i="20" s="1"/>
  <c r="E24" i="20"/>
  <c r="F22" i="20"/>
  <c r="E22" i="20" s="1"/>
  <c r="F34" i="22"/>
  <c r="E34" i="22" s="1"/>
  <c r="G8" i="22"/>
  <c r="F17" i="22"/>
  <c r="E17" i="22" s="1"/>
  <c r="F62" i="21"/>
  <c r="E62" i="21" s="1"/>
  <c r="F61" i="21"/>
  <c r="E61" i="21" s="1"/>
  <c r="F65" i="21"/>
  <c r="E65" i="21" s="1"/>
  <c r="F50" i="21"/>
  <c r="E50" i="21" s="1"/>
  <c r="O8" i="21"/>
  <c r="F52" i="21"/>
  <c r="E52" i="21" s="1"/>
  <c r="L8" i="21"/>
  <c r="H8" i="21"/>
  <c r="F35" i="21"/>
  <c r="E35" i="21" s="1"/>
  <c r="F41" i="21"/>
  <c r="E41" i="21" s="1"/>
  <c r="F14" i="21"/>
  <c r="E14" i="21" s="1"/>
  <c r="F16" i="21"/>
  <c r="E16" i="21" s="1"/>
  <c r="F20" i="21"/>
  <c r="E20" i="21" s="1"/>
  <c r="F24" i="21"/>
  <c r="E24" i="21" s="1"/>
  <c r="J8" i="21"/>
  <c r="G8" i="21"/>
  <c r="F49" i="21"/>
  <c r="E49" i="21" s="1"/>
  <c r="Q8" i="21"/>
  <c r="R8" i="21"/>
  <c r="F64" i="20"/>
  <c r="E64" i="20" s="1"/>
  <c r="J8" i="22"/>
  <c r="F19" i="22"/>
  <c r="E19" i="22" s="1"/>
  <c r="F18" i="22"/>
  <c r="E18" i="22" s="1"/>
  <c r="K22" i="22"/>
  <c r="F13" i="22"/>
  <c r="E13" i="22" s="1"/>
  <c r="F68" i="20"/>
  <c r="E68" i="20" s="1"/>
  <c r="F63" i="20"/>
  <c r="E63" i="20" s="1"/>
  <c r="K73" i="20"/>
  <c r="F56" i="20"/>
  <c r="E56" i="20" s="1"/>
  <c r="S58" i="20"/>
  <c r="I8" i="21"/>
  <c r="M8" i="21"/>
  <c r="F69" i="20"/>
  <c r="E69" i="20" s="1"/>
  <c r="K58" i="20"/>
  <c r="F32" i="20"/>
  <c r="E32" i="20" s="1"/>
  <c r="J8" i="20"/>
  <c r="F29" i="20"/>
  <c r="E29" i="20" s="1"/>
  <c r="F14" i="20"/>
  <c r="E14" i="20" s="1"/>
  <c r="S22" i="22"/>
  <c r="F38" i="21"/>
  <c r="E38" i="21" s="1"/>
  <c r="P8" i="23"/>
  <c r="H8" i="20"/>
  <c r="Q8" i="23"/>
  <c r="F54" i="20"/>
  <c r="E54" i="20" s="1"/>
  <c r="F53" i="20"/>
  <c r="E53" i="20" s="1"/>
  <c r="G8" i="20"/>
  <c r="F33" i="20"/>
  <c r="E33" i="20" s="1"/>
  <c r="Q8" i="20"/>
  <c r="K40" i="20"/>
  <c r="F82" i="20"/>
  <c r="E82" i="20" s="1"/>
  <c r="G8" i="23"/>
  <c r="F80" i="20"/>
  <c r="E80" i="20" s="1"/>
  <c r="S93" i="20"/>
  <c r="F78" i="20"/>
  <c r="E78" i="20" s="1"/>
  <c r="K93" i="20"/>
  <c r="M8" i="23"/>
  <c r="R8" i="20"/>
  <c r="N8" i="23"/>
  <c r="S73" i="20"/>
  <c r="P8" i="20"/>
  <c r="C8" i="23"/>
  <c r="N8" i="20"/>
  <c r="F31" i="20"/>
  <c r="E31" i="20" s="1"/>
  <c r="M8" i="20"/>
  <c r="R8" i="23"/>
  <c r="D8" i="20"/>
  <c r="S40" i="20"/>
  <c r="F27" i="22"/>
  <c r="D8" i="22"/>
  <c r="P8" i="21"/>
  <c r="S66" i="21"/>
  <c r="S54" i="21"/>
  <c r="D8" i="21"/>
  <c r="S43" i="21"/>
  <c r="N8" i="21"/>
  <c r="S25" i="21"/>
  <c r="K9" i="23" l="1"/>
  <c r="H11" i="23"/>
  <c r="K10" i="23"/>
  <c r="K8" i="22"/>
  <c r="E66" i="21"/>
  <c r="S10" i="23"/>
  <c r="E54" i="21"/>
  <c r="I11" i="23"/>
  <c r="E27" i="22"/>
  <c r="E22" i="22"/>
  <c r="F22" i="22"/>
  <c r="F66" i="21"/>
  <c r="K8" i="21"/>
  <c r="E43" i="21"/>
  <c r="E25" i="21"/>
  <c r="F25" i="21"/>
  <c r="F54" i="21"/>
  <c r="E58" i="20"/>
  <c r="J11" i="23"/>
  <c r="G11" i="23"/>
  <c r="F73" i="20"/>
  <c r="E73" i="20"/>
  <c r="F58" i="20"/>
  <c r="K8" i="20"/>
  <c r="F43" i="21"/>
  <c r="F93" i="20"/>
  <c r="F40" i="20"/>
  <c r="E40" i="20"/>
  <c r="K8" i="23"/>
  <c r="S8" i="23"/>
  <c r="E93" i="20"/>
  <c r="E8" i="23"/>
  <c r="D8" i="23" s="1"/>
  <c r="S8" i="20"/>
  <c r="S8" i="21"/>
  <c r="K11" i="23" l="1"/>
  <c r="E10" i="23"/>
  <c r="D10" i="23" s="1"/>
  <c r="F8" i="21"/>
  <c r="E8" i="21" s="1"/>
  <c r="F8" i="20"/>
  <c r="E8" i="20" s="1"/>
  <c r="Q35" i="22"/>
  <c r="Q8" i="22" s="1"/>
  <c r="L35" i="22"/>
  <c r="L8" i="22" s="1"/>
  <c r="N35" i="22"/>
  <c r="N9" i="23" s="1"/>
  <c r="N11" i="23" s="1"/>
  <c r="O35" i="22"/>
  <c r="O9" i="23" s="1"/>
  <c r="O11" i="23" s="1"/>
  <c r="M35" i="22"/>
  <c r="M8" i="22" s="1"/>
  <c r="P35" i="22"/>
  <c r="P9" i="23" s="1"/>
  <c r="P11" i="23" s="1"/>
  <c r="R35" i="22"/>
  <c r="R8" i="22" s="1"/>
  <c r="F29" i="22"/>
  <c r="F35" i="22" s="1"/>
  <c r="S35" i="22"/>
  <c r="S9" i="23" s="1"/>
  <c r="M9" i="23" l="1"/>
  <c r="M11" i="23" s="1"/>
  <c r="Q9" i="23"/>
  <c r="Q11" i="23" s="1"/>
  <c r="L9" i="23"/>
  <c r="L11" i="23" s="1"/>
  <c r="E29" i="22"/>
  <c r="E35" i="22" s="1"/>
  <c r="S11" i="23"/>
  <c r="E9" i="23"/>
  <c r="E11" i="23" s="1"/>
  <c r="S8" i="22"/>
  <c r="F8" i="22" s="1"/>
  <c r="R9" i="23"/>
  <c r="R11" i="23" s="1"/>
  <c r="P8" i="22"/>
  <c r="O8" i="22"/>
  <c r="N8" i="22"/>
  <c r="E8" i="22" l="1"/>
  <c r="C9" i="23" s="1"/>
  <c r="C11" i="23" l="1"/>
  <c r="D11" i="23" s="1"/>
  <c r="D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<sst xmlns="http://schemas.openxmlformats.org/spreadsheetml/2006/main" count="513" uniqueCount="233">
  <si>
    <t>本庁管内</t>
    <rPh sb="0" eb="2">
      <t>ホンチョウ</t>
    </rPh>
    <rPh sb="2" eb="4">
      <t>カンナイ</t>
    </rPh>
    <phoneticPr fontId="1"/>
  </si>
  <si>
    <t>坂本町</t>
    <rPh sb="0" eb="2">
      <t>サカモト</t>
    </rPh>
    <rPh sb="2" eb="3">
      <t>チョウ</t>
    </rPh>
    <phoneticPr fontId="1"/>
  </si>
  <si>
    <t>汐入町</t>
    <rPh sb="0" eb="3">
      <t>シオイリチョウ</t>
    </rPh>
    <phoneticPr fontId="1"/>
  </si>
  <si>
    <t>本町</t>
    <rPh sb="0" eb="2">
      <t>ホンチョウ</t>
    </rPh>
    <phoneticPr fontId="1"/>
  </si>
  <si>
    <t>稲岡町</t>
    <rPh sb="0" eb="2">
      <t>イナオカ</t>
    </rPh>
    <rPh sb="2" eb="3">
      <t>チョウ</t>
    </rPh>
    <phoneticPr fontId="1"/>
  </si>
  <si>
    <t>楠ヶ浦町</t>
    <rPh sb="0" eb="4">
      <t>クスガウラチョウ</t>
    </rPh>
    <phoneticPr fontId="1"/>
  </si>
  <si>
    <t>泊町</t>
    <rPh sb="0" eb="2">
      <t>トマリチョウ</t>
    </rPh>
    <phoneticPr fontId="1"/>
  </si>
  <si>
    <t>猿島</t>
    <rPh sb="0" eb="1">
      <t>サル</t>
    </rPh>
    <rPh sb="1" eb="2">
      <t>シマ</t>
    </rPh>
    <phoneticPr fontId="1"/>
  </si>
  <si>
    <t>新港町</t>
    <rPh sb="0" eb="1">
      <t>シン</t>
    </rPh>
    <rPh sb="1" eb="2">
      <t>コウ</t>
    </rPh>
    <rPh sb="2" eb="3">
      <t>チョウ</t>
    </rPh>
    <phoneticPr fontId="1"/>
  </si>
  <si>
    <t>小川町</t>
    <rPh sb="0" eb="2">
      <t>オガワ</t>
    </rPh>
    <rPh sb="2" eb="3">
      <t>チョウ</t>
    </rPh>
    <phoneticPr fontId="1"/>
  </si>
  <si>
    <t>大滝町</t>
    <rPh sb="0" eb="3">
      <t>オオダキチョウ</t>
    </rPh>
    <phoneticPr fontId="1"/>
  </si>
  <si>
    <t>緑が丘</t>
    <rPh sb="0" eb="1">
      <t>ミドリ</t>
    </rPh>
    <rPh sb="2" eb="3">
      <t>オカ</t>
    </rPh>
    <phoneticPr fontId="1"/>
  </si>
  <si>
    <t>若松町</t>
    <rPh sb="0" eb="2">
      <t>ワカマツ</t>
    </rPh>
    <rPh sb="2" eb="3">
      <t>チョウ</t>
    </rPh>
    <phoneticPr fontId="1"/>
  </si>
  <si>
    <t>日の出町</t>
    <rPh sb="0" eb="1">
      <t>ヒ</t>
    </rPh>
    <rPh sb="2" eb="4">
      <t>デチョウ</t>
    </rPh>
    <phoneticPr fontId="1"/>
  </si>
  <si>
    <t>米が浜通</t>
    <rPh sb="0" eb="1">
      <t>ヨネ</t>
    </rPh>
    <rPh sb="2" eb="4">
      <t>ハマドオリ</t>
    </rPh>
    <phoneticPr fontId="1"/>
  </si>
  <si>
    <t>平成町</t>
    <rPh sb="0" eb="2">
      <t>ヘイセイ</t>
    </rPh>
    <rPh sb="2" eb="3">
      <t>チョウ</t>
    </rPh>
    <phoneticPr fontId="1"/>
  </si>
  <si>
    <t>安浦町</t>
    <rPh sb="0" eb="2">
      <t>ヤスウラ</t>
    </rPh>
    <rPh sb="2" eb="3">
      <t>チョウ</t>
    </rPh>
    <phoneticPr fontId="1"/>
  </si>
  <si>
    <t>三春町</t>
    <rPh sb="0" eb="1">
      <t>ミ</t>
    </rPh>
    <rPh sb="1" eb="2">
      <t>ハル</t>
    </rPh>
    <rPh sb="2" eb="3">
      <t>チョウ</t>
    </rPh>
    <phoneticPr fontId="1"/>
  </si>
  <si>
    <t>富士見町</t>
    <rPh sb="0" eb="4">
      <t>フジミチョウ</t>
    </rPh>
    <phoneticPr fontId="1"/>
  </si>
  <si>
    <t>田戸台</t>
    <rPh sb="0" eb="2">
      <t>タド</t>
    </rPh>
    <rPh sb="2" eb="3">
      <t>ダイ</t>
    </rPh>
    <phoneticPr fontId="1"/>
  </si>
  <si>
    <t>深田台</t>
    <rPh sb="0" eb="3">
      <t>フカダダイ</t>
    </rPh>
    <phoneticPr fontId="1"/>
  </si>
  <si>
    <t>上町</t>
    <rPh sb="0" eb="2">
      <t>ウワマチ</t>
    </rPh>
    <phoneticPr fontId="1"/>
  </si>
  <si>
    <t>不入斗町</t>
    <rPh sb="0" eb="3">
      <t>イリヤマズ</t>
    </rPh>
    <rPh sb="3" eb="4">
      <t>チョウ</t>
    </rPh>
    <phoneticPr fontId="1"/>
  </si>
  <si>
    <t>鶴が丘</t>
    <rPh sb="0" eb="1">
      <t>ツル</t>
    </rPh>
    <rPh sb="2" eb="3">
      <t>オカ</t>
    </rPh>
    <phoneticPr fontId="1"/>
  </si>
  <si>
    <t>平和台</t>
    <rPh sb="0" eb="3">
      <t>ヘイワダイ</t>
    </rPh>
    <phoneticPr fontId="1"/>
  </si>
  <si>
    <t>汐見台</t>
    <rPh sb="0" eb="3">
      <t>シオミダイ</t>
    </rPh>
    <phoneticPr fontId="1"/>
  </si>
  <si>
    <t>望洋台</t>
    <rPh sb="0" eb="2">
      <t>ボウヨウ</t>
    </rPh>
    <rPh sb="2" eb="3">
      <t>ダイ</t>
    </rPh>
    <phoneticPr fontId="1"/>
  </si>
  <si>
    <t>佐野町</t>
    <rPh sb="0" eb="3">
      <t>サノマチ</t>
    </rPh>
    <phoneticPr fontId="1"/>
  </si>
  <si>
    <t>安針台</t>
    <rPh sb="0" eb="3">
      <t>アンジンダイ</t>
    </rPh>
    <phoneticPr fontId="1"/>
  </si>
  <si>
    <t>吉倉町</t>
    <rPh sb="0" eb="3">
      <t>ヨシクラチョウ</t>
    </rPh>
    <phoneticPr fontId="1"/>
  </si>
  <si>
    <t>西逸見町</t>
    <rPh sb="0" eb="4">
      <t>ニシヘミチョウ</t>
    </rPh>
    <phoneticPr fontId="1"/>
  </si>
  <si>
    <t>山中町</t>
    <rPh sb="0" eb="2">
      <t>ヤマナカ</t>
    </rPh>
    <rPh sb="2" eb="3">
      <t>チョウ</t>
    </rPh>
    <phoneticPr fontId="1"/>
  </si>
  <si>
    <t>東逸見町</t>
    <rPh sb="0" eb="1">
      <t>ヒガシ</t>
    </rPh>
    <rPh sb="1" eb="3">
      <t>ヘミ</t>
    </rPh>
    <rPh sb="3" eb="4">
      <t>チョウ</t>
    </rPh>
    <phoneticPr fontId="1"/>
  </si>
  <si>
    <t>逸見が丘</t>
    <rPh sb="0" eb="2">
      <t>ヘミ</t>
    </rPh>
    <rPh sb="3" eb="4">
      <t>オカ</t>
    </rPh>
    <phoneticPr fontId="1"/>
  </si>
  <si>
    <t>衣笠栄町</t>
    <rPh sb="0" eb="2">
      <t>キヌガサ</t>
    </rPh>
    <rPh sb="2" eb="3">
      <t>サカエ</t>
    </rPh>
    <rPh sb="3" eb="4">
      <t>チョウ</t>
    </rPh>
    <phoneticPr fontId="1"/>
  </si>
  <si>
    <t>金谷</t>
    <rPh sb="0" eb="2">
      <t>カナヤ</t>
    </rPh>
    <phoneticPr fontId="1"/>
  </si>
  <si>
    <t>池上</t>
    <rPh sb="0" eb="2">
      <t>イケガミ</t>
    </rPh>
    <phoneticPr fontId="1"/>
  </si>
  <si>
    <t>阿部倉</t>
    <rPh sb="0" eb="2">
      <t>アベ</t>
    </rPh>
    <rPh sb="2" eb="3">
      <t>クラ</t>
    </rPh>
    <phoneticPr fontId="1"/>
  </si>
  <si>
    <t>平作</t>
    <rPh sb="0" eb="2">
      <t>ヒラサク</t>
    </rPh>
    <phoneticPr fontId="1"/>
  </si>
  <si>
    <t>小矢部</t>
    <rPh sb="0" eb="3">
      <t>コヤベ</t>
    </rPh>
    <phoneticPr fontId="1"/>
  </si>
  <si>
    <t>衣笠町</t>
    <rPh sb="0" eb="2">
      <t>キヌガサ</t>
    </rPh>
    <rPh sb="2" eb="3">
      <t>チョウ</t>
    </rPh>
    <phoneticPr fontId="1"/>
  </si>
  <si>
    <t>大矢部</t>
    <rPh sb="0" eb="3">
      <t>オオヤベ</t>
    </rPh>
    <phoneticPr fontId="1"/>
  </si>
  <si>
    <t>森崎</t>
    <rPh sb="0" eb="2">
      <t>モリサキ</t>
    </rPh>
    <phoneticPr fontId="1"/>
  </si>
  <si>
    <t>馬堀海岸</t>
    <rPh sb="0" eb="1">
      <t>マ</t>
    </rPh>
    <rPh sb="1" eb="2">
      <t>ホリ</t>
    </rPh>
    <rPh sb="2" eb="4">
      <t>カイガン</t>
    </rPh>
    <phoneticPr fontId="1"/>
  </si>
  <si>
    <t>走水</t>
    <rPh sb="0" eb="2">
      <t>ハシリミズ</t>
    </rPh>
    <phoneticPr fontId="1"/>
  </si>
  <si>
    <t>桜が丘</t>
    <rPh sb="0" eb="1">
      <t>サクラ</t>
    </rPh>
    <rPh sb="2" eb="3">
      <t>オカ</t>
    </rPh>
    <phoneticPr fontId="1"/>
  </si>
  <si>
    <t>吉井</t>
    <rPh sb="0" eb="2">
      <t>ヨシイ</t>
    </rPh>
    <phoneticPr fontId="1"/>
  </si>
  <si>
    <t>浦賀</t>
    <rPh sb="0" eb="2">
      <t>ウラガ</t>
    </rPh>
    <phoneticPr fontId="1"/>
  </si>
  <si>
    <t>浦上台</t>
    <rPh sb="0" eb="2">
      <t>ウラガミ</t>
    </rPh>
    <rPh sb="2" eb="3">
      <t>ダイ</t>
    </rPh>
    <phoneticPr fontId="1"/>
  </si>
  <si>
    <t>二葉</t>
    <rPh sb="0" eb="2">
      <t>フタバ</t>
    </rPh>
    <phoneticPr fontId="1"/>
  </si>
  <si>
    <t>小原台</t>
    <rPh sb="0" eb="3">
      <t>オバラダイ</t>
    </rPh>
    <phoneticPr fontId="1"/>
  </si>
  <si>
    <t>鴨居</t>
    <rPh sb="0" eb="2">
      <t>カモイ</t>
    </rPh>
    <phoneticPr fontId="1"/>
  </si>
  <si>
    <t>東浦賀</t>
    <rPh sb="0" eb="2">
      <t>ヒガシウラ</t>
    </rPh>
    <rPh sb="2" eb="3">
      <t>ガ</t>
    </rPh>
    <phoneticPr fontId="1"/>
  </si>
  <si>
    <t>浦賀丘</t>
    <rPh sb="0" eb="3">
      <t>ウラガオカ</t>
    </rPh>
    <phoneticPr fontId="1"/>
  </si>
  <si>
    <t>西浦賀</t>
    <rPh sb="0" eb="1">
      <t>ニシ</t>
    </rPh>
    <rPh sb="1" eb="3">
      <t>ウラガ</t>
    </rPh>
    <phoneticPr fontId="1"/>
  </si>
  <si>
    <t>光風台</t>
    <rPh sb="0" eb="3">
      <t>コウフウダイ</t>
    </rPh>
    <phoneticPr fontId="1"/>
  </si>
  <si>
    <t>南浦賀</t>
    <rPh sb="0" eb="3">
      <t>ミナミウラガ</t>
    </rPh>
    <phoneticPr fontId="1"/>
  </si>
  <si>
    <t>長瀬</t>
    <rPh sb="0" eb="2">
      <t>ナガセ</t>
    </rPh>
    <phoneticPr fontId="1"/>
  </si>
  <si>
    <t>久比里</t>
    <rPh sb="0" eb="3">
      <t>クビリ</t>
    </rPh>
    <phoneticPr fontId="1"/>
  </si>
  <si>
    <t>若宮台</t>
    <rPh sb="0" eb="2">
      <t>ワカミヤ</t>
    </rPh>
    <rPh sb="2" eb="3">
      <t>ダイ</t>
    </rPh>
    <phoneticPr fontId="1"/>
  </si>
  <si>
    <t>舟倉</t>
    <rPh sb="0" eb="2">
      <t>フナクラ</t>
    </rPh>
    <phoneticPr fontId="1"/>
  </si>
  <si>
    <t>内川</t>
    <rPh sb="0" eb="2">
      <t>ウチカワ</t>
    </rPh>
    <phoneticPr fontId="1"/>
  </si>
  <si>
    <t>内川新田</t>
    <rPh sb="0" eb="2">
      <t>ウチカワ</t>
    </rPh>
    <rPh sb="2" eb="4">
      <t>シンデン</t>
    </rPh>
    <phoneticPr fontId="1"/>
  </si>
  <si>
    <t>佐原</t>
    <rPh sb="0" eb="2">
      <t>サハラ</t>
    </rPh>
    <phoneticPr fontId="1"/>
  </si>
  <si>
    <t>岩戸</t>
    <rPh sb="0" eb="2">
      <t>イワト</t>
    </rPh>
    <phoneticPr fontId="1"/>
  </si>
  <si>
    <t>久村</t>
    <rPh sb="0" eb="2">
      <t>クムラ</t>
    </rPh>
    <phoneticPr fontId="1"/>
  </si>
  <si>
    <t>久里浜</t>
    <rPh sb="0" eb="3">
      <t>クリハマ</t>
    </rPh>
    <phoneticPr fontId="1"/>
  </si>
  <si>
    <t>神明町</t>
    <rPh sb="0" eb="2">
      <t>シンメイ</t>
    </rPh>
    <rPh sb="2" eb="3">
      <t>チョウ</t>
    </rPh>
    <phoneticPr fontId="1"/>
  </si>
  <si>
    <t>ハイランド</t>
    <phoneticPr fontId="1"/>
  </si>
  <si>
    <t>北下浦行政センター</t>
    <rPh sb="0" eb="1">
      <t>キタ</t>
    </rPh>
    <rPh sb="1" eb="2">
      <t>シタ</t>
    </rPh>
    <rPh sb="2" eb="3">
      <t>ウラ</t>
    </rPh>
    <rPh sb="3" eb="5">
      <t>ギョウセイ</t>
    </rPh>
    <phoneticPr fontId="1"/>
  </si>
  <si>
    <t>野比</t>
    <rPh sb="0" eb="2">
      <t>ノビ</t>
    </rPh>
    <phoneticPr fontId="1"/>
  </si>
  <si>
    <t>粟田</t>
    <rPh sb="0" eb="2">
      <t>アワタ</t>
    </rPh>
    <phoneticPr fontId="1"/>
  </si>
  <si>
    <t>光の丘</t>
    <rPh sb="0" eb="1">
      <t>ヒカリ</t>
    </rPh>
    <rPh sb="2" eb="3">
      <t>オカ</t>
    </rPh>
    <phoneticPr fontId="1"/>
  </si>
  <si>
    <t>長沢</t>
    <rPh sb="0" eb="2">
      <t>ナガサワ</t>
    </rPh>
    <phoneticPr fontId="1"/>
  </si>
  <si>
    <t>グリーンハイツ</t>
    <phoneticPr fontId="1"/>
  </si>
  <si>
    <t>津久井</t>
    <rPh sb="0" eb="3">
      <t>ツクイ</t>
    </rPh>
    <phoneticPr fontId="1"/>
  </si>
  <si>
    <t>御幸浜</t>
    <rPh sb="0" eb="3">
      <t>ミユキハマ</t>
    </rPh>
    <phoneticPr fontId="1"/>
  </si>
  <si>
    <t>須軽谷</t>
    <rPh sb="0" eb="3">
      <t>スガルヤ</t>
    </rPh>
    <phoneticPr fontId="1"/>
  </si>
  <si>
    <t>武</t>
    <rPh sb="0" eb="1">
      <t>タケ</t>
    </rPh>
    <phoneticPr fontId="1"/>
  </si>
  <si>
    <t>山科台</t>
    <rPh sb="0" eb="3">
      <t>ヤマシナダイ</t>
    </rPh>
    <phoneticPr fontId="1"/>
  </si>
  <si>
    <t>太田和</t>
    <rPh sb="0" eb="3">
      <t>オオタワ</t>
    </rPh>
    <phoneticPr fontId="1"/>
  </si>
  <si>
    <t>荻野</t>
    <rPh sb="0" eb="2">
      <t>オギノ</t>
    </rPh>
    <phoneticPr fontId="1"/>
  </si>
  <si>
    <t>長坂</t>
    <rPh sb="0" eb="2">
      <t>ナガサカ</t>
    </rPh>
    <phoneticPr fontId="1"/>
  </si>
  <si>
    <t>佐島</t>
    <rPh sb="0" eb="2">
      <t>サジマ</t>
    </rPh>
    <phoneticPr fontId="1"/>
  </si>
  <si>
    <t>芦名</t>
    <rPh sb="0" eb="2">
      <t>アシナ</t>
    </rPh>
    <phoneticPr fontId="1"/>
  </si>
  <si>
    <t>秋谷</t>
    <rPh sb="0" eb="2">
      <t>アキヤ</t>
    </rPh>
    <phoneticPr fontId="1"/>
  </si>
  <si>
    <t>子安</t>
    <rPh sb="0" eb="2">
      <t>コヤス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</si>
  <si>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</si>
  <si>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佐島の丘</t>
    <rPh sb="0" eb="2">
      <t>サジマ</t>
    </rPh>
    <rPh sb="3" eb="4">
      <t>オカ</t>
    </rPh>
    <phoneticPr fontId="1"/>
  </si>
  <si>
    <t>その他</t>
    <rPh sb="2" eb="3">
      <t>タ</t>
    </rPh>
    <phoneticPr fontId="1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</si>
  <si>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</si>
  <si>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</si>
  <si>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</si>
  <si>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</si>
  <si>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ひったくり</t>
    <phoneticPr fontId="1"/>
  </si>
  <si>
    <t>合計</t>
    <rPh sb="0" eb="2">
      <t>ゴウケイ</t>
    </rPh>
    <phoneticPr fontId="1"/>
  </si>
  <si>
    <t>窃盗犯</t>
    <rPh sb="0" eb="3">
      <t>セットウハン</t>
    </rPh>
    <phoneticPr fontId="1"/>
  </si>
  <si>
    <t>小計</t>
    <rPh sb="0" eb="2">
      <t>ショウケイ</t>
    </rPh>
    <phoneticPr fontId="1"/>
  </si>
  <si>
    <t>侵入盗</t>
    <rPh sb="0" eb="2">
      <t>シンニュウ</t>
    </rPh>
    <rPh sb="2" eb="3">
      <t>トウ</t>
    </rPh>
    <phoneticPr fontId="1"/>
  </si>
  <si>
    <t>自転車</t>
    <rPh sb="0" eb="3">
      <t>ジテンシャ</t>
    </rPh>
    <phoneticPr fontId="1"/>
  </si>
  <si>
    <t>オートバイ</t>
    <phoneticPr fontId="1"/>
  </si>
  <si>
    <t>自動車</t>
    <rPh sb="0" eb="3">
      <t>ジドウシャ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</si>
  <si>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</si>
  <si>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 xml:space="preserve"> </t>
    <phoneticPr fontId="1"/>
  </si>
  <si>
    <t>公郷町</t>
    <rPh sb="0" eb="1">
      <t>ク</t>
    </rPh>
    <rPh sb="1" eb="2">
      <t>ゴウ</t>
    </rPh>
    <rPh sb="2" eb="3">
      <t>マチ</t>
    </rPh>
    <phoneticPr fontId="1"/>
  </si>
  <si>
    <t>長井</t>
    <rPh sb="0" eb="2">
      <t>ナガイ</t>
    </rPh>
    <phoneticPr fontId="1"/>
  </si>
  <si>
    <t>林</t>
    <rPh sb="0" eb="1">
      <t>ハヤシ</t>
    </rPh>
    <phoneticPr fontId="1"/>
  </si>
  <si>
    <t>大津行政センター</t>
    <rPh sb="0" eb="2">
      <t>オオツ</t>
    </rPh>
    <rPh sb="2" eb="4">
      <t>ギョウセイ</t>
    </rPh>
    <phoneticPr fontId="1"/>
  </si>
  <si>
    <t>根岸町</t>
    <rPh sb="0" eb="3">
      <t>ネギシチョウ</t>
    </rPh>
    <phoneticPr fontId="1"/>
  </si>
  <si>
    <t>大津町</t>
    <rPh sb="0" eb="2">
      <t>オオツ</t>
    </rPh>
    <rPh sb="2" eb="3">
      <t>マチ</t>
    </rPh>
    <phoneticPr fontId="1"/>
  </si>
  <si>
    <t>池田町</t>
    <rPh sb="0" eb="2">
      <t>イケダ</t>
    </rPh>
    <rPh sb="2" eb="3">
      <t>チョウ</t>
    </rPh>
    <phoneticPr fontId="1"/>
  </si>
  <si>
    <t>馬堀町</t>
    <rPh sb="0" eb="1">
      <t>マ</t>
    </rPh>
    <rPh sb="1" eb="2">
      <t>ホリ</t>
    </rPh>
    <rPh sb="2" eb="3">
      <t>チョウ</t>
    </rPh>
    <phoneticPr fontId="1"/>
  </si>
  <si>
    <t>久里浜台</t>
    <rPh sb="0" eb="4">
      <t>クリハマダイ</t>
    </rPh>
    <phoneticPr fontId="1"/>
  </si>
  <si>
    <t>追浜本町</t>
    <rPh sb="0" eb="4">
      <t>オッパマホンチョウ</t>
    </rPh>
    <phoneticPr fontId="1"/>
  </si>
  <si>
    <t>夏島町</t>
    <rPh sb="0" eb="3">
      <t>ナツシマチョウ</t>
    </rPh>
    <phoneticPr fontId="1"/>
  </si>
  <si>
    <t>追浜町</t>
    <rPh sb="0" eb="2">
      <t>オッパマ</t>
    </rPh>
    <rPh sb="2" eb="3">
      <t>チョウ</t>
    </rPh>
    <phoneticPr fontId="1"/>
  </si>
  <si>
    <t>追浜東町</t>
    <rPh sb="0" eb="2">
      <t>オッパマ</t>
    </rPh>
    <rPh sb="2" eb="3">
      <t>ヒガシ</t>
    </rPh>
    <rPh sb="3" eb="4">
      <t>マチ</t>
    </rPh>
    <phoneticPr fontId="1"/>
  </si>
  <si>
    <t>追浜南町</t>
    <rPh sb="0" eb="4">
      <t>オッパマミナミチョウ</t>
    </rPh>
    <phoneticPr fontId="1"/>
  </si>
  <si>
    <t>鷹取</t>
    <rPh sb="0" eb="2">
      <t>タカトリ</t>
    </rPh>
    <phoneticPr fontId="1"/>
  </si>
  <si>
    <t>湘南鷹取</t>
    <rPh sb="0" eb="4">
      <t>ショウナンタカトリ</t>
    </rPh>
    <phoneticPr fontId="1"/>
  </si>
  <si>
    <t>浜見台</t>
    <rPh sb="0" eb="3">
      <t>ハマミダイ</t>
    </rPh>
    <phoneticPr fontId="1"/>
  </si>
  <si>
    <t>浦郷町</t>
    <rPh sb="0" eb="3">
      <t>ウラゴウチョウ</t>
    </rPh>
    <phoneticPr fontId="1"/>
  </si>
  <si>
    <t>船越町</t>
    <rPh sb="0" eb="2">
      <t>フナコシ</t>
    </rPh>
    <rPh sb="2" eb="3">
      <t>チョウ</t>
    </rPh>
    <phoneticPr fontId="1"/>
  </si>
  <si>
    <t>港が丘</t>
    <rPh sb="0" eb="1">
      <t>ミナト</t>
    </rPh>
    <rPh sb="2" eb="3">
      <t>オカ</t>
    </rPh>
    <phoneticPr fontId="1"/>
  </si>
  <si>
    <t>田浦港町</t>
    <rPh sb="0" eb="2">
      <t>タウラ</t>
    </rPh>
    <rPh sb="2" eb="4">
      <t>ミナトチョウ</t>
    </rPh>
    <phoneticPr fontId="1"/>
  </si>
  <si>
    <t>田浦町</t>
    <rPh sb="0" eb="3">
      <t>タウラチョウ</t>
    </rPh>
    <phoneticPr fontId="1"/>
  </si>
  <si>
    <t>長浦町</t>
    <rPh sb="0" eb="3">
      <t>ナガウラチョウ</t>
    </rPh>
    <phoneticPr fontId="1"/>
  </si>
  <si>
    <t>田浦大作町</t>
    <rPh sb="0" eb="2">
      <t>タウラ</t>
    </rPh>
    <rPh sb="2" eb="4">
      <t>オオサク</t>
    </rPh>
    <rPh sb="4" eb="5">
      <t>チョウ</t>
    </rPh>
    <phoneticPr fontId="1"/>
  </si>
  <si>
    <t>田浦泉町</t>
    <rPh sb="0" eb="2">
      <t>タウラ</t>
    </rPh>
    <rPh sb="2" eb="3">
      <t>イズミ</t>
    </rPh>
    <rPh sb="3" eb="4">
      <t>チョウ</t>
    </rPh>
    <phoneticPr fontId="1"/>
  </si>
  <si>
    <t>箱崎町</t>
    <rPh sb="0" eb="3">
      <t>ハコザキチョウ</t>
    </rPh>
    <phoneticPr fontId="1"/>
  </si>
  <si>
    <t>田浦警察署管内</t>
    <rPh sb="0" eb="2">
      <t>タウラ</t>
    </rPh>
    <rPh sb="2" eb="5">
      <t>ケイサツショ</t>
    </rPh>
    <rPh sb="5" eb="7">
      <t>カンナイ</t>
    </rPh>
    <phoneticPr fontId="1"/>
  </si>
  <si>
    <t>横須賀警察署管内</t>
    <rPh sb="0" eb="3">
      <t>ヨコスカ</t>
    </rPh>
    <rPh sb="3" eb="6">
      <t>ケイサツショ</t>
    </rPh>
    <rPh sb="6" eb="8">
      <t>カンナイ</t>
    </rPh>
    <phoneticPr fontId="1"/>
  </si>
  <si>
    <t>窃盗犯以外</t>
    <rPh sb="0" eb="3">
      <t>セットウハン</t>
    </rPh>
    <rPh sb="3" eb="5">
      <t>イガイ</t>
    </rPh>
    <phoneticPr fontId="1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</si>
  <si>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1"/>
  </si>
  <si>
    <t>出店荒等</t>
    <rPh sb="0" eb="1">
      <t>デ</t>
    </rPh>
    <rPh sb="1" eb="2">
      <t>ミセ</t>
    </rPh>
    <rPh sb="2" eb="3">
      <t>アラ</t>
    </rPh>
    <rPh sb="3" eb="4">
      <t>ナド</t>
    </rPh>
    <phoneticPr fontId="1"/>
  </si>
  <si>
    <t>田浦警察署管内合計</t>
    <rPh sb="0" eb="2">
      <t>タウラ</t>
    </rPh>
    <rPh sb="2" eb="5">
      <t>ケイサツショ</t>
    </rPh>
    <rPh sb="5" eb="7">
      <t>カンナイ</t>
    </rPh>
    <rPh sb="7" eb="9">
      <t>ゴウケイ</t>
    </rPh>
    <phoneticPr fontId="1"/>
  </si>
  <si>
    <t>田浦行政センター管内</t>
    <rPh sb="0" eb="2">
      <t>タウラ</t>
    </rPh>
    <rPh sb="2" eb="4">
      <t>ギョウセイ</t>
    </rPh>
    <rPh sb="8" eb="10">
      <t>カンナイ</t>
    </rPh>
    <phoneticPr fontId="1"/>
  </si>
  <si>
    <t>追浜行政センター管内</t>
    <rPh sb="0" eb="2">
      <t>オッパマ</t>
    </rPh>
    <rPh sb="2" eb="4">
      <t>ギョウセイ</t>
    </rPh>
    <rPh sb="8" eb="10">
      <t>カンナイ</t>
    </rPh>
    <phoneticPr fontId="1"/>
  </si>
  <si>
    <t>逸見行政センター管内</t>
    <rPh sb="0" eb="2">
      <t>ヘミ</t>
    </rPh>
    <rPh sb="2" eb="4">
      <t>ギョウセイ</t>
    </rPh>
    <rPh sb="8" eb="10">
      <t>カンナイ</t>
    </rPh>
    <phoneticPr fontId="1"/>
  </si>
  <si>
    <t>衣笠行政センター管内</t>
    <rPh sb="0" eb="2">
      <t>キヌガサ</t>
    </rPh>
    <rPh sb="2" eb="4">
      <t>ギョウセイ</t>
    </rPh>
    <rPh sb="8" eb="10">
      <t>カンナイ</t>
    </rPh>
    <phoneticPr fontId="1"/>
  </si>
  <si>
    <t>西行政センター管内</t>
    <rPh sb="0" eb="1">
      <t>ニシ</t>
    </rPh>
    <rPh sb="1" eb="3">
      <t>ギョウセイ</t>
    </rPh>
    <rPh sb="7" eb="9">
      <t>カンナイ</t>
    </rPh>
    <phoneticPr fontId="1"/>
  </si>
  <si>
    <t>横須賀警察署管内合計</t>
    <rPh sb="0" eb="3">
      <t>ヨコスカ</t>
    </rPh>
    <rPh sb="3" eb="6">
      <t>ケイサツショ</t>
    </rPh>
    <rPh sb="6" eb="8">
      <t>カンナイ</t>
    </rPh>
    <rPh sb="8" eb="10">
      <t>ゴウケイ</t>
    </rPh>
    <phoneticPr fontId="1"/>
  </si>
  <si>
    <t>　 　　　　　罪種
　町名</t>
    <rPh sb="7" eb="8">
      <t>ザイ</t>
    </rPh>
    <rPh sb="8" eb="9">
      <t>シュ</t>
    </rPh>
    <rPh sb="11" eb="13">
      <t>チョウメイ</t>
    </rPh>
    <phoneticPr fontId="1"/>
  </si>
  <si>
    <t>浦賀行政センター管内</t>
    <rPh sb="0" eb="2">
      <t>ウラガ</t>
    </rPh>
    <rPh sb="2" eb="4">
      <t>ギョウセイ</t>
    </rPh>
    <rPh sb="8" eb="10">
      <t>カンナイ</t>
    </rPh>
    <phoneticPr fontId="1"/>
  </si>
  <si>
    <t>久里浜行政センター管内</t>
    <rPh sb="0" eb="3">
      <t>クリハマ</t>
    </rPh>
    <rPh sb="3" eb="5">
      <t>ギョウセイ</t>
    </rPh>
    <rPh sb="9" eb="11">
      <t>カンナイ</t>
    </rPh>
    <phoneticPr fontId="1"/>
  </si>
  <si>
    <t>市内合計</t>
    <rPh sb="0" eb="2">
      <t>シナイ</t>
    </rPh>
    <rPh sb="2" eb="4">
      <t>ゴウケイ</t>
    </rPh>
    <phoneticPr fontId="1"/>
  </si>
  <si>
    <t>市内合計</t>
    <rPh sb="0" eb="2">
      <t>シナイ</t>
    </rPh>
    <rPh sb="1" eb="2">
      <t>ナイ</t>
    </rPh>
    <rPh sb="2" eb="4">
      <t>ゴウケイ</t>
    </rPh>
    <phoneticPr fontId="1"/>
  </si>
  <si>
    <t>暫定値</t>
    <rPh sb="0" eb="3">
      <t>ザンテイチ</t>
    </rPh>
    <phoneticPr fontId="1"/>
  </si>
  <si>
    <t>　</t>
    <phoneticPr fontId="1"/>
  </si>
  <si>
    <t>侵　　　　入　　　　盗</t>
    <rPh sb="0" eb="1">
      <t>シン</t>
    </rPh>
    <rPh sb="5" eb="6">
      <t>ハイ</t>
    </rPh>
    <rPh sb="10" eb="11">
      <t>トウ</t>
    </rPh>
    <phoneticPr fontId="1"/>
  </si>
  <si>
    <t>非　　侵　　入　　窃　　盗</t>
    <rPh sb="0" eb="1">
      <t>ヒ</t>
    </rPh>
    <rPh sb="3" eb="4">
      <t>シン</t>
    </rPh>
    <rPh sb="6" eb="7">
      <t>ハイ</t>
    </rPh>
    <rPh sb="9" eb="10">
      <t>セツ</t>
    </rPh>
    <rPh sb="12" eb="13">
      <t>トウ</t>
    </rPh>
    <phoneticPr fontId="1"/>
  </si>
  <si>
    <t>横須賀警察署</t>
    <rPh sb="0" eb="3">
      <t>ヨコスカ</t>
    </rPh>
    <rPh sb="3" eb="6">
      <t>ケイサツショ</t>
    </rPh>
    <phoneticPr fontId="1"/>
  </si>
  <si>
    <t>浦賀警察署</t>
    <rPh sb="0" eb="2">
      <t>ウラガ</t>
    </rPh>
    <rPh sb="2" eb="5">
      <t>ケイサツショ</t>
    </rPh>
    <phoneticPr fontId="1"/>
  </si>
  <si>
    <t>田浦警察署</t>
    <rPh sb="0" eb="2">
      <t>タウラ</t>
    </rPh>
    <rPh sb="2" eb="5">
      <t>ケイサツショ</t>
    </rPh>
    <phoneticPr fontId="1"/>
  </si>
  <si>
    <t>暫定値のため数値の変更がある場合があります。</t>
    <rPh sb="0" eb="3">
      <t>ザンテイチ</t>
    </rPh>
    <rPh sb="6" eb="8">
      <t>スウチ</t>
    </rPh>
    <rPh sb="9" eb="11">
      <t>ヘンコウ</t>
    </rPh>
    <rPh sb="14" eb="16">
      <t>バアイ</t>
    </rPh>
    <phoneticPr fontId="1"/>
  </si>
  <si>
    <t>横須賀警察署</t>
    <rPh sb="0" eb="3">
      <t>ヨコスカ</t>
    </rPh>
    <rPh sb="3" eb="6">
      <t>ケイサツショ</t>
    </rPh>
    <phoneticPr fontId="6"/>
  </si>
  <si>
    <t>田浦警察署</t>
    <rPh sb="0" eb="2">
      <t>タウラ</t>
    </rPh>
    <rPh sb="2" eb="5">
      <t>ケイサツショ</t>
    </rPh>
    <phoneticPr fontId="6"/>
  </si>
  <si>
    <t>神奈川県下</t>
    <rPh sb="0" eb="5">
      <t>カナガワケンカ</t>
    </rPh>
    <phoneticPr fontId="6"/>
  </si>
  <si>
    <t>市内合計</t>
    <rPh sb="0" eb="2">
      <t>シナイ</t>
    </rPh>
    <rPh sb="2" eb="4">
      <t>ゴウケイ</t>
    </rPh>
    <phoneticPr fontId="6"/>
  </si>
  <si>
    <t>暫定値</t>
    <rPh sb="0" eb="3">
      <t>ザンテイチ</t>
    </rPh>
    <phoneticPr fontId="6"/>
  </si>
  <si>
    <t xml:space="preserve"> </t>
    <phoneticPr fontId="1"/>
  </si>
  <si>
    <t>上記はホームページ掲載数で公表暫定値です。</t>
    <rPh sb="0" eb="2">
      <t>ジョウキ</t>
    </rPh>
    <rPh sb="9" eb="11">
      <t>ケイサイ</t>
    </rPh>
    <rPh sb="11" eb="12">
      <t>スウ</t>
    </rPh>
    <rPh sb="13" eb="15">
      <t>コウヒョウ</t>
    </rPh>
    <rPh sb="15" eb="18">
      <t>ザンテイチ</t>
    </rPh>
    <phoneticPr fontId="6"/>
  </si>
  <si>
    <t>発生件数</t>
    <rPh sb="0" eb="2">
      <t>ハッセイ</t>
    </rPh>
    <rPh sb="2" eb="4">
      <t>ケンスウ</t>
    </rPh>
    <phoneticPr fontId="6"/>
  </si>
  <si>
    <t>被害金額</t>
    <rPh sb="0" eb="2">
      <t>ヒガイ</t>
    </rPh>
    <rPh sb="2" eb="4">
      <t>キンガク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</si>
  <si>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</si>
  <si>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 xml:space="preserve"> </t>
    <phoneticPr fontId="6"/>
  </si>
  <si>
    <t>上記は各警察署からの提供数です</t>
    <rPh sb="0" eb="2">
      <t>ジョウキ</t>
    </rPh>
    <rPh sb="3" eb="4">
      <t>カク</t>
    </rPh>
    <rPh sb="4" eb="7">
      <t>ケイサツショ</t>
    </rPh>
    <rPh sb="10" eb="12">
      <t>テイキョウ</t>
    </rPh>
    <rPh sb="12" eb="13">
      <t>スウ</t>
    </rPh>
    <phoneticPr fontId="6"/>
  </si>
  <si>
    <t xml:space="preserve">                                 </t>
    <phoneticPr fontId="1"/>
  </si>
  <si>
    <t xml:space="preserve"> </t>
    <phoneticPr fontId="1"/>
  </si>
  <si>
    <t>特殊詐欺は、窃盗犯以外に含まれています。</t>
    <rPh sb="0" eb="2">
      <t>トクシュ</t>
    </rPh>
    <rPh sb="2" eb="4">
      <t>サギ</t>
    </rPh>
    <rPh sb="6" eb="9">
      <t>セットウハン</t>
    </rPh>
    <rPh sb="9" eb="11">
      <t>イガイ</t>
    </rPh>
    <rPh sb="12" eb="13">
      <t>フク</t>
    </rPh>
    <phoneticPr fontId="1"/>
  </si>
  <si>
    <t>特殊詐欺</t>
    <rPh sb="0" eb="2">
      <t>トクシュ</t>
    </rPh>
    <rPh sb="2" eb="4">
      <t>サギ</t>
    </rPh>
    <phoneticPr fontId="1"/>
  </si>
  <si>
    <t>県警ホームページ引用</t>
    <rPh sb="0" eb="2">
      <t>ケンケイ</t>
    </rPh>
    <rPh sb="8" eb="10">
      <t>インヨウ</t>
    </rPh>
    <phoneticPr fontId="1"/>
  </si>
  <si>
    <t>刑法犯認知件数総計</t>
    <rPh sb="0" eb="3">
      <t>ケイホウハン</t>
    </rPh>
    <rPh sb="3" eb="5">
      <t>ニンチ</t>
    </rPh>
    <rPh sb="5" eb="7">
      <t>ケンスウ</t>
    </rPh>
    <rPh sb="7" eb="9">
      <t>ソウケイ</t>
    </rPh>
    <phoneticPr fontId="1"/>
  </si>
  <si>
    <t>罪　種　別　件　数</t>
    <rPh sb="0" eb="1">
      <t>ザイ</t>
    </rPh>
    <rPh sb="2" eb="3">
      <t>シュ</t>
    </rPh>
    <rPh sb="4" eb="5">
      <t>ベツ</t>
    </rPh>
    <rPh sb="6" eb="7">
      <t>ケン</t>
    </rPh>
    <rPh sb="8" eb="9">
      <t>スウ</t>
    </rPh>
    <phoneticPr fontId="1"/>
  </si>
  <si>
    <t>凶 悪 犯</t>
    <rPh sb="0" eb="1">
      <t>キョウ</t>
    </rPh>
    <rPh sb="2" eb="3">
      <t>ワル</t>
    </rPh>
    <rPh sb="4" eb="5">
      <t>ハン</t>
    </rPh>
    <phoneticPr fontId="1"/>
  </si>
  <si>
    <t>粗 暴 犯</t>
    <rPh sb="0" eb="1">
      <t>アラ</t>
    </rPh>
    <rPh sb="2" eb="3">
      <t>ボウ</t>
    </rPh>
    <rPh sb="4" eb="5">
      <t>ハン</t>
    </rPh>
    <phoneticPr fontId="1"/>
  </si>
  <si>
    <t>知 能 犯</t>
    <rPh sb="0" eb="1">
      <t>サトシ</t>
    </rPh>
    <rPh sb="2" eb="3">
      <t>ノウ</t>
    </rPh>
    <rPh sb="4" eb="5">
      <t>ハン</t>
    </rPh>
    <phoneticPr fontId="1"/>
  </si>
  <si>
    <t>風 俗 犯</t>
    <rPh sb="0" eb="1">
      <t>カゼ</t>
    </rPh>
    <rPh sb="2" eb="3">
      <t>ゾク</t>
    </rPh>
    <rPh sb="4" eb="5">
      <t>ハン</t>
    </rPh>
    <phoneticPr fontId="1"/>
  </si>
  <si>
    <t>その他の
刑法犯</t>
    <rPh sb="2" eb="3">
      <t>タ</t>
    </rPh>
    <rPh sb="5" eb="8">
      <t>ケイホウハン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</si>
  <si>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</si>
  <si>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窃盗犯総数</t>
    <rPh sb="0" eb="3">
      <t>セットウハン</t>
    </rPh>
    <rPh sb="3" eb="5">
      <t>ソウスウ</t>
    </rPh>
    <phoneticPr fontId="1"/>
  </si>
  <si>
    <t>侵入盗犯</t>
    <rPh sb="0" eb="2">
      <t>シンニュウ</t>
    </rPh>
    <rPh sb="2" eb="3">
      <t>トウ</t>
    </rPh>
    <rPh sb="3" eb="4">
      <t>ハン</t>
    </rPh>
    <phoneticPr fontId="1"/>
  </si>
  <si>
    <t>乗り物盗</t>
    <rPh sb="0" eb="1">
      <t>ノ</t>
    </rPh>
    <rPh sb="2" eb="3">
      <t>モノ</t>
    </rPh>
    <rPh sb="3" eb="4">
      <t>トウ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</si>
  <si>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</si>
  <si>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</si>
  <si>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</si>
  <si>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</si>
  <si>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</si>
  <si>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</si>
  <si>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強　　制
わいせつ</t>
    <rPh sb="0" eb="1">
      <t>ツヨ</t>
    </rPh>
    <rPh sb="3" eb="4">
      <t>セイ</t>
    </rPh>
    <phoneticPr fontId="1"/>
  </si>
  <si>
    <t>器物損壊</t>
    <rPh sb="0" eb="2">
      <t>キブツ</t>
    </rPh>
    <rPh sb="2" eb="4">
      <t>ソンカイ</t>
    </rPh>
    <phoneticPr fontId="1"/>
  </si>
  <si>
    <t>住居侵入</t>
    <rPh sb="0" eb="2">
      <t>ジュウキョ</t>
    </rPh>
    <rPh sb="2" eb="4">
      <t>シンニュウ</t>
    </rPh>
    <phoneticPr fontId="1"/>
  </si>
  <si>
    <t>居空き</t>
    <rPh sb="0" eb="1">
      <t>イ</t>
    </rPh>
    <rPh sb="1" eb="2">
      <t>ア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</si>
  <si>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</si>
  <si>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デミセ</t>
    </rPh>
    <rPh sb="2" eb="3">
      <t>アラ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</si>
  <si>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</si>
  <si>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</si>
  <si>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</si>
  <si>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万引き</t>
    <rPh sb="0" eb="2">
      <t>マンビ</t>
    </rPh>
    <phoneticPr fontId="1"/>
  </si>
  <si>
    <t>すり</t>
    <phoneticPr fontId="1"/>
  </si>
  <si>
    <t>自販機
ねらい</t>
    <rPh sb="0" eb="3">
      <t>ジハンキ</t>
    </rPh>
    <phoneticPr fontId="1"/>
  </si>
  <si>
    <t>1月～2月</t>
    <rPh sb="1" eb="2">
      <t>ガツ</t>
    </rPh>
    <rPh sb="4" eb="5">
      <t>ガツ</t>
    </rPh>
    <phoneticPr fontId="1"/>
  </si>
  <si>
    <t>1月～3月</t>
    <rPh sb="1" eb="2">
      <t>ガツ</t>
    </rPh>
    <rPh sb="4" eb="5">
      <t>ガツ</t>
    </rPh>
    <phoneticPr fontId="1"/>
  </si>
  <si>
    <t>1月～4月</t>
    <rPh sb="1" eb="2">
      <t>ガツ</t>
    </rPh>
    <rPh sb="4" eb="5">
      <t>ガツ</t>
    </rPh>
    <phoneticPr fontId="1"/>
  </si>
  <si>
    <t>1月～5月</t>
    <rPh sb="1" eb="2">
      <t>ガツ</t>
    </rPh>
    <rPh sb="4" eb="5">
      <t>ガツ</t>
    </rPh>
    <phoneticPr fontId="1"/>
  </si>
  <si>
    <t>1月～6月</t>
    <rPh sb="1" eb="2">
      <t>ガツ</t>
    </rPh>
    <rPh sb="4" eb="5">
      <t>ガツ</t>
    </rPh>
    <phoneticPr fontId="1"/>
  </si>
  <si>
    <t>1月～7月</t>
    <rPh sb="1" eb="2">
      <t>ガツ</t>
    </rPh>
    <rPh sb="4" eb="5">
      <t>ガツ</t>
    </rPh>
    <phoneticPr fontId="1"/>
  </si>
  <si>
    <t>1月～8月</t>
    <rPh sb="1" eb="2">
      <t>ガツ</t>
    </rPh>
    <rPh sb="4" eb="5">
      <t>ガツ</t>
    </rPh>
    <phoneticPr fontId="1"/>
  </si>
  <si>
    <t>1月～9月</t>
    <rPh sb="1" eb="2">
      <t>ガツ</t>
    </rPh>
    <rPh sb="4" eb="5">
      <t>ガツ</t>
    </rPh>
    <phoneticPr fontId="1"/>
  </si>
  <si>
    <t>1月～10月</t>
    <rPh sb="1" eb="2">
      <t>ガツ</t>
    </rPh>
    <rPh sb="5" eb="6">
      <t>ガツ</t>
    </rPh>
    <phoneticPr fontId="1"/>
  </si>
  <si>
    <t>1月～11月</t>
    <rPh sb="1" eb="2">
      <t>ガツ</t>
    </rPh>
    <rPh sb="5" eb="6">
      <t>ガツ</t>
    </rPh>
    <phoneticPr fontId="1"/>
  </si>
  <si>
    <t>1月～12月</t>
    <rPh sb="1" eb="2">
      <t>ガツ</t>
    </rPh>
    <rPh sb="5" eb="6">
      <t>ガツ</t>
    </rPh>
    <phoneticPr fontId="1"/>
  </si>
  <si>
    <t>横須賀市内３警察署</t>
    <rPh sb="0" eb="5">
      <t>ヨコスカシナイ</t>
    </rPh>
    <rPh sb="6" eb="9">
      <t>ケイサツショ</t>
    </rPh>
    <phoneticPr fontId="6"/>
  </si>
  <si>
    <t>111</t>
    <phoneticPr fontId="1"/>
  </si>
  <si>
    <t>神奈川県下</t>
    <phoneticPr fontId="1"/>
  </si>
  <si>
    <t>令和6年（2024年）12 月末</t>
    <rPh sb="0" eb="2">
      <t>レイワ</t>
    </rPh>
    <rPh sb="3" eb="4">
      <t>ネン</t>
    </rPh>
    <rPh sb="9" eb="10">
      <t>ネン</t>
    </rPh>
    <rPh sb="14" eb="15">
      <t>ガツ</t>
    </rPh>
    <rPh sb="15" eb="16">
      <t>マツ</t>
    </rPh>
    <phoneticPr fontId="1"/>
  </si>
  <si>
    <t>令和6年1月</t>
    <rPh sb="0" eb="2">
      <t>レイワ</t>
    </rPh>
    <rPh sb="3" eb="4">
      <t>ネン</t>
    </rPh>
    <rPh sb="5" eb="6">
      <t>ガツ</t>
    </rPh>
    <phoneticPr fontId="1"/>
  </si>
  <si>
    <t>令和６年（2024年）12月末</t>
    <rPh sb="0" eb="1">
      <t>レイ</t>
    </rPh>
    <rPh sb="1" eb="2">
      <t>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</si>
  <si>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横須賀南警察署管内</t>
    <rPh sb="0" eb="4">
      <t>ヨコスカミナミ</t>
    </rPh>
    <rPh sb="4" eb="7">
      <t>ケイサツショ</t>
    </rPh>
    <rPh sb="7" eb="9">
      <t>カンナイ</t>
    </rPh>
    <phoneticPr fontId="1"/>
  </si>
  <si>
    <t>令和6年（2024年）12月末</t>
    <rPh sb="0" eb="1">
      <t>レイ</t>
    </rPh>
    <rPh sb="1" eb="2">
      <t>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</si>
  <si>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 6 年（2024年）12月末</t>
    <rPh sb="0" eb="1">
      <t>レイ</t>
    </rPh>
    <rPh sb="1" eb="2">
      <t>ワ</t>
    </rPh>
    <rPh sb="5" eb="6">
      <t>ネン</t>
    </rPh>
    <rPh sb="11" eb="12">
      <t>ネン</t>
    </rPh>
    <rPh sb="15" eb="16">
      <t>ガツ</t>
    </rPh>
    <rPh sb="16" eb="17">
      <t>マツ</t>
    </rPh>
    <phoneticPr fontId="1"/>
  </si>
  <si>
    <t>令和6年（2024年）12月末</t>
    <rPh sb="0" eb="1">
      <t>レイ</t>
    </rPh>
    <rPh sb="1" eb="2">
      <t>ワ</t>
    </rPh>
    <rPh sb="3" eb="4">
      <t>ネン</t>
    </rPh>
    <rPh sb="9" eb="10">
      <t>ネン</t>
    </rPh>
    <rPh sb="13" eb="14">
      <t>ツキ</t>
    </rPh>
    <rPh sb="14" eb="15">
      <t>マツ</t>
    </rPh>
    <phoneticPr fontId="1"/>
  </si>
  <si>
    <t>神奈川県下</t>
    <phoneticPr fontId="6"/>
  </si>
  <si>
    <t>約65億5800万円</t>
    <rPh sb="0" eb="1">
      <t>ヤク</t>
    </rPh>
    <rPh sb="7" eb="9">
      <t>マンエン</t>
    </rPh>
    <phoneticPr fontId="6"/>
  </si>
  <si>
    <t>-101</t>
    <phoneticPr fontId="6"/>
  </si>
  <si>
    <t>-２１</t>
    <phoneticPr fontId="6"/>
  </si>
  <si>
    <t>-９２</t>
    <phoneticPr fontId="6"/>
  </si>
  <si>
    <t>-２１４</t>
    <phoneticPr fontId="6"/>
  </si>
  <si>
    <t>+１８７２</t>
    <phoneticPr fontId="6"/>
  </si>
  <si>
    <t>令和６年（2024年）1２月末</t>
    <rPh sb="0" eb="1">
      <t>レイ</t>
    </rPh>
    <rPh sb="1" eb="2">
      <t>ワ</t>
    </rPh>
    <rPh sb="3" eb="4">
      <t>ネン</t>
    </rPh>
    <rPh sb="9" eb="10">
      <t>ネン</t>
    </rPh>
    <rPh sb="13" eb="14">
      <t>ガツ</t>
    </rPh>
    <rPh sb="14" eb="15">
      <t>マツ</t>
    </rPh>
    <phoneticPr fontId="6"/>
  </si>
  <si>
    <t>横須賀南警察署</t>
    <rPh sb="0" eb="4">
      <t>ヨコスカミナミ</t>
    </rPh>
    <rPh sb="4" eb="7">
      <t>ケイサツショ</t>
    </rPh>
    <phoneticPr fontId="6"/>
  </si>
  <si>
    <t>横須賀南警察署管内合計</t>
    <rPh sb="0" eb="4">
      <t>ヨコスカミナミ</t>
    </rPh>
    <rPh sb="4" eb="7">
      <t>ケイサツショ</t>
    </rPh>
    <rPh sb="7" eb="9">
      <t>カンナイ</t>
    </rPh>
    <rPh sb="9" eb="11">
      <t>ゴウケイ</t>
    </rPh>
    <phoneticPr fontId="1"/>
  </si>
  <si>
    <t>特殊詐欺発生件数</t>
    <rPh sb="0" eb="2">
      <t>トクシュ</t>
    </rPh>
    <rPh sb="2" eb="4">
      <t>サギ</t>
    </rPh>
    <rPh sb="4" eb="6">
      <t>ハッセイ</t>
    </rPh>
    <rPh sb="6" eb="8">
      <t>ケンスウ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</si>
</sst>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trike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textRotation="255" shrinkToFit="1"/>
    </xf>
    <xf numFmtId="0" fontId="0" fillId="0" borderId="1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distributed" textRotation="255"/>
    </xf>
    <xf numFmtId="0" fontId="0" fillId="0" borderId="12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/>
    </xf>
    <xf numFmtId="0" fontId="0" fillId="0" borderId="20" xfId="0" applyBorder="1" applyAlignment="1">
      <alignment vertical="distributed" textRotation="255" shrinkToFit="1"/>
    </xf>
    <xf numFmtId="0" fontId="0" fillId="0" borderId="14" xfId="0" applyBorder="1" applyAlignment="1">
      <alignment vertical="distributed" textRotation="255" shrinkToFit="1"/>
    </xf>
    <xf numFmtId="0" fontId="0" fillId="0" borderId="20" xfId="0" applyBorder="1" applyAlignment="1">
      <alignment vertical="distributed" textRotation="255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4" fillId="0" borderId="33" xfId="0" applyFont="1" applyBorder="1" applyAlignment="1">
      <alignment vertical="justify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vertical="distributed" textRotation="255"/>
    </xf>
    <xf numFmtId="0" fontId="0" fillId="0" borderId="21" xfId="0" applyBorder="1" applyAlignment="1">
      <alignment vertical="distributed" textRotation="255"/>
    </xf>
    <xf numFmtId="0" fontId="0" fillId="0" borderId="34" xfId="0" applyBorder="1" applyAlignment="1">
      <alignment vertical="distributed" textRotation="255"/>
    </xf>
    <xf numFmtId="0" fontId="0" fillId="0" borderId="21" xfId="0" applyBorder="1" applyAlignment="1">
      <alignment vertical="distributed" textRotation="255" shrinkToFit="1"/>
    </xf>
    <xf numFmtId="0" fontId="0" fillId="0" borderId="34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 shrinkToFit="1"/>
    </xf>
    <xf numFmtId="0" fontId="0" fillId="0" borderId="35" xfId="0" applyBorder="1" applyAlignment="1">
      <alignment vertical="distributed" textRotation="255" shrinkToFit="1"/>
    </xf>
    <xf numFmtId="0" fontId="0" fillId="0" borderId="0" xfId="0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1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34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37" xfId="0" applyBorder="1" applyAlignment="1">
      <alignment vertical="center" textRotation="255"/>
    </xf>
    <xf numFmtId="0" fontId="3" fillId="0" borderId="12" xfId="0" applyFont="1" applyBorder="1" applyAlignment="1">
      <alignment vertical="center" shrinkToFit="1"/>
    </xf>
    <xf numFmtId="0" fontId="0" fillId="0" borderId="12" xfId="0" applyBorder="1" applyAlignment="1">
      <alignment vertical="distributed"/>
    </xf>
    <xf numFmtId="0" fontId="5" fillId="0" borderId="12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7" xfId="0" applyFont="1" applyBorder="1">
      <alignment vertical="center"/>
    </xf>
    <xf numFmtId="176" fontId="0" fillId="0" borderId="12" xfId="0" applyNumberFormat="1" applyBorder="1" applyAlignment="1">
      <alignment vertical="distributed"/>
    </xf>
    <xf numFmtId="176" fontId="3" fillId="0" borderId="38" xfId="0" applyNumberFormat="1" applyFont="1" applyBorder="1" applyAlignment="1">
      <alignment vertical="center" shrinkToFit="1"/>
    </xf>
    <xf numFmtId="176" fontId="0" fillId="0" borderId="38" xfId="0" applyNumberFormat="1" applyBorder="1" applyAlignment="1">
      <alignment vertical="center" shrinkToFit="1"/>
    </xf>
    <xf numFmtId="0" fontId="0" fillId="0" borderId="12" xfId="0" applyFont="1" applyBorder="1">
      <alignment vertical="center"/>
    </xf>
    <xf numFmtId="0" fontId="0" fillId="0" borderId="29" xfId="0" applyBorder="1" applyAlignment="1">
      <alignment vertical="center" textRotation="255" shrinkToFit="1"/>
    </xf>
    <xf numFmtId="0" fontId="0" fillId="0" borderId="35" xfId="0" applyBorder="1" applyAlignment="1">
      <alignment vertical="distributed" textRotation="255"/>
    </xf>
    <xf numFmtId="0" fontId="0" fillId="0" borderId="29" xfId="0" applyBorder="1" applyAlignment="1">
      <alignment vertical="distributed" textRotation="255"/>
    </xf>
    <xf numFmtId="0" fontId="0" fillId="0" borderId="29" xfId="0" applyBorder="1" applyAlignment="1">
      <alignment vertical="distributed" textRotation="255" shrinkToFit="1"/>
    </xf>
    <xf numFmtId="0" fontId="0" fillId="0" borderId="29" xfId="0" applyBorder="1" applyAlignment="1">
      <alignment vertical="center" textRotation="255"/>
    </xf>
    <xf numFmtId="0" fontId="0" fillId="0" borderId="41" xfId="0" applyBorder="1" applyAlignment="1">
      <alignment vertical="distributed" textRotation="255" shrinkToFit="1"/>
    </xf>
    <xf numFmtId="0" fontId="0" fillId="0" borderId="42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1" xfId="0" applyBorder="1" applyAlignment="1">
      <alignment vertical="distributed" textRotation="255"/>
    </xf>
    <xf numFmtId="0" fontId="0" fillId="0" borderId="41" xfId="0" applyBorder="1" applyAlignment="1">
      <alignment vertical="distributed"/>
    </xf>
    <xf numFmtId="0" fontId="0" fillId="0" borderId="20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20" xfId="0" applyBorder="1" applyAlignment="1">
      <alignment vertical="distributed"/>
    </xf>
    <xf numFmtId="0" fontId="0" fillId="0" borderId="7" xfId="0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8" xfId="0" applyBorder="1" applyAlignment="1">
      <alignment vertical="center"/>
    </xf>
    <xf numFmtId="0" fontId="0" fillId="0" borderId="0" xfId="0" applyBorder="1" applyAlignment="1">
      <alignment vertical="distributed" textRotation="255" shrinkToFit="1"/>
    </xf>
    <xf numFmtId="0" fontId="0" fillId="0" borderId="0" xfId="0" applyBorder="1" applyAlignment="1">
      <alignment vertical="distributed"/>
    </xf>
    <xf numFmtId="0" fontId="9" fillId="0" borderId="0" xfId="0" applyFont="1" applyBorder="1" applyAlignment="1">
      <alignment horizontal="distributed" vertical="center" wrapText="1"/>
    </xf>
    <xf numFmtId="49" fontId="0" fillId="0" borderId="0" xfId="0" applyNumberFormat="1" applyBorder="1" applyAlignment="1">
      <alignment horizontal="right" vertical="center"/>
    </xf>
    <xf numFmtId="0" fontId="7" fillId="0" borderId="62" xfId="0" applyFont="1" applyBorder="1" applyAlignment="1">
      <alignment horizontal="distributed"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horizontal="distributed" vertical="center"/>
    </xf>
    <xf numFmtId="3" fontId="8" fillId="0" borderId="62" xfId="0" applyNumberFormat="1" applyFont="1" applyBorder="1" applyAlignment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11" fillId="0" borderId="73" xfId="0" applyFont="1" applyBorder="1" applyAlignment="1">
      <alignment horizontal="distributed" vertical="center"/>
    </xf>
    <xf numFmtId="0" fontId="0" fillId="0" borderId="75" xfId="0" applyBorder="1">
      <alignment vertical="center"/>
    </xf>
    <xf numFmtId="0" fontId="0" fillId="0" borderId="72" xfId="0" applyBorder="1">
      <alignment vertical="center"/>
    </xf>
    <xf numFmtId="0" fontId="0" fillId="0" borderId="76" xfId="0" applyBorder="1">
      <alignment vertical="center"/>
    </xf>
    <xf numFmtId="0" fontId="0" fillId="0" borderId="71" xfId="0" applyBorder="1">
      <alignment vertical="center"/>
    </xf>
    <xf numFmtId="0" fontId="0" fillId="0" borderId="63" xfId="0" applyBorder="1">
      <alignment vertical="center"/>
    </xf>
    <xf numFmtId="0" fontId="0" fillId="0" borderId="62" xfId="0" applyBorder="1">
      <alignment vertical="center"/>
    </xf>
    <xf numFmtId="0" fontId="3" fillId="2" borderId="12" xfId="0" applyFont="1" applyFill="1" applyBorder="1" applyAlignment="1">
      <alignment vertical="center" textRotation="255"/>
    </xf>
    <xf numFmtId="0" fontId="14" fillId="0" borderId="85" xfId="0" applyFont="1" applyBorder="1" applyAlignment="1">
      <alignment horizontal="distributed" vertical="distributed" textRotation="255"/>
    </xf>
    <xf numFmtId="0" fontId="14" fillId="0" borderId="86" xfId="0" applyFont="1" applyBorder="1" applyAlignment="1">
      <alignment horizontal="distributed" vertical="distributed" textRotation="255"/>
    </xf>
    <xf numFmtId="0" fontId="14" fillId="0" borderId="87" xfId="0" applyFont="1" applyBorder="1" applyAlignment="1">
      <alignment horizontal="distributed" vertical="distributed" textRotation="255"/>
    </xf>
    <xf numFmtId="0" fontId="15" fillId="0" borderId="85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distributed" vertical="distributed" textRotation="255"/>
    </xf>
    <xf numFmtId="0" fontId="14" fillId="0" borderId="88" xfId="0" applyFont="1" applyBorder="1" applyAlignment="1">
      <alignment horizontal="distributed" vertical="distributed" textRotation="255"/>
    </xf>
    <xf numFmtId="0" fontId="14" fillId="0" borderId="32" xfId="0" applyFont="1" applyBorder="1" applyAlignment="1">
      <alignment horizontal="distributed" vertical="distributed" textRotation="255"/>
    </xf>
    <xf numFmtId="0" fontId="15" fillId="0" borderId="88" xfId="0" applyFont="1" applyBorder="1" applyAlignment="1">
      <alignment horizontal="distributed" vertical="distributed" textRotation="255"/>
    </xf>
    <xf numFmtId="0" fontId="15" fillId="0" borderId="88" xfId="0" applyFont="1" applyBorder="1" applyAlignment="1">
      <alignment horizontal="center" vertical="distributed" textRotation="255" wrapText="1"/>
    </xf>
    <xf numFmtId="0" fontId="14" fillId="0" borderId="89" xfId="0" applyFont="1" applyBorder="1" applyAlignment="1">
      <alignment horizontal="distributed" vertical="distributed" textRotation="255"/>
    </xf>
    <xf numFmtId="0" fontId="0" fillId="3" borderId="90" xfId="0" applyFill="1" applyBorder="1" applyAlignment="1">
      <alignment horizontal="distributed" vertical="center" shrinkToFit="1"/>
    </xf>
    <xf numFmtId="49" fontId="14" fillId="3" borderId="36" xfId="0" applyNumberFormat="1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4" fillId="3" borderId="85" xfId="0" applyFont="1" applyFill="1" applyBorder="1" applyAlignment="1">
      <alignment horizontal="right" vertical="center" textRotation="255"/>
    </xf>
    <xf numFmtId="0" fontId="14" fillId="3" borderId="86" xfId="0" applyFont="1" applyFill="1" applyBorder="1" applyAlignment="1">
      <alignment horizontal="right" vertical="center" textRotation="255"/>
    </xf>
    <xf numFmtId="0" fontId="14" fillId="3" borderId="87" xfId="0" applyFont="1" applyFill="1" applyBorder="1" applyAlignment="1">
      <alignment horizontal="right" vertical="center" textRotation="255"/>
    </xf>
    <xf numFmtId="0" fontId="16" fillId="2" borderId="12" xfId="0" applyFont="1" applyFill="1" applyBorder="1" applyAlignment="1">
      <alignment horizontal="right" vertical="center"/>
    </xf>
    <xf numFmtId="0" fontId="14" fillId="3" borderId="85" xfId="0" applyFont="1" applyFill="1" applyBorder="1" applyAlignment="1">
      <alignment horizontal="right" vertical="center"/>
    </xf>
    <xf numFmtId="0" fontId="14" fillId="3" borderId="86" xfId="0" applyFont="1" applyFill="1" applyBorder="1" applyAlignment="1">
      <alignment horizontal="right" vertical="center"/>
    </xf>
    <xf numFmtId="0" fontId="14" fillId="3" borderId="87" xfId="0" applyFont="1" applyFill="1" applyBorder="1" applyAlignment="1">
      <alignment horizontal="right" vertical="center"/>
    </xf>
    <xf numFmtId="0" fontId="14" fillId="3" borderId="21" xfId="0" applyFont="1" applyFill="1" applyBorder="1" applyAlignment="1">
      <alignment horizontal="right" vertical="center"/>
    </xf>
    <xf numFmtId="0" fontId="14" fillId="3" borderId="81" xfId="0" applyFont="1" applyFill="1" applyBorder="1" applyAlignment="1">
      <alignment horizontal="right" vertical="center" textRotation="255"/>
    </xf>
    <xf numFmtId="3" fontId="16" fillId="2" borderId="36" xfId="0" applyNumberFormat="1" applyFont="1" applyFill="1" applyBorder="1" applyAlignment="1">
      <alignment horizontal="right" vertical="center"/>
    </xf>
    <xf numFmtId="0" fontId="14" fillId="3" borderId="91" xfId="0" applyFont="1" applyFill="1" applyBorder="1" applyAlignment="1">
      <alignment horizontal="right" vertical="center"/>
    </xf>
    <xf numFmtId="0" fontId="14" fillId="3" borderId="86" xfId="0" applyFont="1" applyFill="1" applyBorder="1" applyAlignment="1">
      <alignment horizontal="right" vertical="center" wrapText="1"/>
    </xf>
    <xf numFmtId="0" fontId="14" fillId="3" borderId="92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90" xfId="0" applyFont="1" applyBorder="1" applyAlignment="1">
      <alignment horizontal="distributed" vertical="center"/>
    </xf>
    <xf numFmtId="0" fontId="14" fillId="0" borderId="36" xfId="0" applyFont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14" fillId="0" borderId="85" xfId="0" applyFont="1" applyFill="1" applyBorder="1" applyAlignment="1">
      <alignment horizontal="right" vertical="center"/>
    </xf>
    <xf numFmtId="0" fontId="14" fillId="0" borderId="86" xfId="0" applyFont="1" applyFill="1" applyBorder="1" applyAlignment="1">
      <alignment horizontal="right" vertical="center"/>
    </xf>
    <xf numFmtId="0" fontId="14" fillId="0" borderId="87" xfId="0" applyFont="1" applyFill="1" applyBorder="1" applyAlignment="1">
      <alignment horizontal="right" vertical="center"/>
    </xf>
    <xf numFmtId="0" fontId="14" fillId="0" borderId="85" xfId="0" applyFont="1" applyFill="1" applyBorder="1" applyAlignment="1">
      <alignment horizontal="right" vertical="center" wrapText="1"/>
    </xf>
    <xf numFmtId="0" fontId="16" fillId="0" borderId="36" xfId="0" applyFont="1" applyFill="1" applyBorder="1" applyAlignment="1">
      <alignment horizontal="right" vertical="center"/>
    </xf>
    <xf numFmtId="0" fontId="14" fillId="0" borderId="91" xfId="0" applyFont="1" applyBorder="1" applyAlignment="1">
      <alignment horizontal="right" vertical="center"/>
    </xf>
    <xf numFmtId="0" fontId="14" fillId="0" borderId="86" xfId="0" applyFont="1" applyBorder="1" applyAlignment="1">
      <alignment horizontal="right" vertical="center"/>
    </xf>
    <xf numFmtId="0" fontId="14" fillId="0" borderId="87" xfId="0" applyFont="1" applyBorder="1" applyAlignment="1">
      <alignment horizontal="right" vertical="center"/>
    </xf>
    <xf numFmtId="0" fontId="14" fillId="0" borderId="86" xfId="0" applyFont="1" applyBorder="1" applyAlignment="1">
      <alignment horizontal="right" vertical="center" wrapText="1"/>
    </xf>
    <xf numFmtId="0" fontId="14" fillId="0" borderId="92" xfId="0" applyFont="1" applyBorder="1" applyAlignment="1">
      <alignment horizontal="right" vertical="center"/>
    </xf>
    <xf numFmtId="0" fontId="0" fillId="3" borderId="90" xfId="0" applyFont="1" applyFill="1" applyBorder="1" applyAlignment="1">
      <alignment horizontal="distributed" vertical="center" wrapText="1"/>
    </xf>
    <xf numFmtId="177" fontId="14" fillId="3" borderId="36" xfId="0" applyNumberFormat="1" applyFont="1" applyFill="1" applyBorder="1">
      <alignment vertical="center"/>
    </xf>
    <xf numFmtId="177" fontId="16" fillId="2" borderId="12" xfId="0" applyNumberFormat="1" applyFont="1" applyFill="1" applyBorder="1">
      <alignment vertical="center"/>
    </xf>
    <xf numFmtId="177" fontId="14" fillId="3" borderId="85" xfId="0" applyNumberFormat="1" applyFont="1" applyFill="1" applyBorder="1">
      <alignment vertical="center"/>
    </xf>
    <xf numFmtId="177" fontId="14" fillId="3" borderId="86" xfId="0" applyNumberFormat="1" applyFont="1" applyFill="1" applyBorder="1">
      <alignment vertical="center"/>
    </xf>
    <xf numFmtId="177" fontId="14" fillId="3" borderId="87" xfId="0" applyNumberFormat="1" applyFont="1" applyFill="1" applyBorder="1">
      <alignment vertical="center"/>
    </xf>
    <xf numFmtId="177" fontId="16" fillId="2" borderId="36" xfId="0" applyNumberFormat="1" applyFont="1" applyFill="1" applyBorder="1">
      <alignment vertical="center"/>
    </xf>
    <xf numFmtId="177" fontId="14" fillId="3" borderId="91" xfId="0" applyNumberFormat="1" applyFont="1" applyFill="1" applyBorder="1">
      <alignment vertical="center"/>
    </xf>
    <xf numFmtId="177" fontId="14" fillId="3" borderId="92" xfId="0" applyNumberFormat="1" applyFont="1" applyFill="1" applyBorder="1">
      <alignment vertical="center"/>
    </xf>
    <xf numFmtId="0" fontId="0" fillId="0" borderId="90" xfId="0" applyFont="1" applyFill="1" applyBorder="1" applyAlignment="1">
      <alignment horizontal="distributed" vertical="center" wrapText="1"/>
    </xf>
    <xf numFmtId="177" fontId="14" fillId="0" borderId="36" xfId="0" applyNumberFormat="1" applyFont="1" applyFill="1" applyBorder="1">
      <alignment vertical="center"/>
    </xf>
    <xf numFmtId="177" fontId="16" fillId="0" borderId="12" xfId="0" applyNumberFormat="1" applyFont="1" applyFill="1" applyBorder="1">
      <alignment vertical="center"/>
    </xf>
    <xf numFmtId="177" fontId="14" fillId="0" borderId="85" xfId="0" applyNumberFormat="1" applyFont="1" applyFill="1" applyBorder="1">
      <alignment vertical="center"/>
    </xf>
    <xf numFmtId="177" fontId="14" fillId="0" borderId="86" xfId="0" applyNumberFormat="1" applyFont="1" applyFill="1" applyBorder="1">
      <alignment vertical="center"/>
    </xf>
    <xf numFmtId="177" fontId="14" fillId="0" borderId="87" xfId="0" applyNumberFormat="1" applyFont="1" applyFill="1" applyBorder="1">
      <alignment vertical="center"/>
    </xf>
    <xf numFmtId="177" fontId="16" fillId="0" borderId="36" xfId="0" applyNumberFormat="1" applyFont="1" applyFill="1" applyBorder="1">
      <alignment vertical="center"/>
    </xf>
    <xf numFmtId="177" fontId="14" fillId="0" borderId="91" xfId="0" applyNumberFormat="1" applyFont="1" applyFill="1" applyBorder="1">
      <alignment vertical="center"/>
    </xf>
    <xf numFmtId="177" fontId="14" fillId="0" borderId="92" xfId="0" applyNumberFormat="1" applyFont="1" applyFill="1" applyBorder="1">
      <alignment vertical="center"/>
    </xf>
    <xf numFmtId="0" fontId="0" fillId="0" borderId="52" xfId="0" applyFont="1" applyFill="1" applyBorder="1" applyAlignment="1">
      <alignment horizontal="distributed" vertical="center"/>
    </xf>
    <xf numFmtId="177" fontId="14" fillId="0" borderId="38" xfId="0" applyNumberFormat="1" applyFont="1" applyFill="1" applyBorder="1">
      <alignment vertical="center"/>
    </xf>
    <xf numFmtId="177" fontId="16" fillId="0" borderId="38" xfId="0" applyNumberFormat="1" applyFont="1" applyFill="1" applyBorder="1">
      <alignment vertical="center"/>
    </xf>
    <xf numFmtId="177" fontId="14" fillId="0" borderId="93" xfId="0" applyNumberFormat="1" applyFont="1" applyFill="1" applyBorder="1">
      <alignment vertical="center"/>
    </xf>
    <xf numFmtId="177" fontId="14" fillId="0" borderId="44" xfId="0" applyNumberFormat="1" applyFont="1" applyFill="1" applyBorder="1">
      <alignment vertical="center"/>
    </xf>
    <xf numFmtId="177" fontId="14" fillId="0" borderId="94" xfId="0" applyNumberFormat="1" applyFont="1" applyFill="1" applyBorder="1">
      <alignment vertical="center"/>
    </xf>
    <xf numFmtId="177" fontId="14" fillId="0" borderId="43" xfId="0" applyNumberFormat="1" applyFont="1" applyFill="1" applyBorder="1">
      <alignment vertical="center"/>
    </xf>
    <xf numFmtId="177" fontId="14" fillId="0" borderId="95" xfId="0" applyNumberFormat="1" applyFont="1" applyFill="1" applyBorder="1">
      <alignment vertical="center"/>
    </xf>
    <xf numFmtId="0" fontId="0" fillId="4" borderId="75" xfId="0" applyFont="1" applyFill="1" applyBorder="1" applyAlignment="1">
      <alignment horizontal="distributed" vertical="center"/>
    </xf>
    <xf numFmtId="3" fontId="14" fillId="4" borderId="77" xfId="0" applyNumberFormat="1" applyFont="1" applyFill="1" applyBorder="1" applyAlignment="1">
      <alignment horizontal="right" vertical="center"/>
    </xf>
    <xf numFmtId="0" fontId="16" fillId="4" borderId="77" xfId="0" applyFont="1" applyFill="1" applyBorder="1" applyAlignment="1">
      <alignment horizontal="right" vertical="center"/>
    </xf>
    <xf numFmtId="0" fontId="14" fillId="4" borderId="96" xfId="0" applyFont="1" applyFill="1" applyBorder="1" applyAlignment="1">
      <alignment horizontal="right" vertical="center"/>
    </xf>
    <xf numFmtId="0" fontId="14" fillId="4" borderId="97" xfId="0" applyFont="1" applyFill="1" applyBorder="1" applyAlignment="1">
      <alignment horizontal="right" vertical="center"/>
    </xf>
    <xf numFmtId="0" fontId="14" fillId="4" borderId="98" xfId="0" applyFont="1" applyFill="1" applyBorder="1" applyAlignment="1">
      <alignment horizontal="right" vertical="center"/>
    </xf>
    <xf numFmtId="0" fontId="14" fillId="4" borderId="96" xfId="0" applyFont="1" applyFill="1" applyBorder="1" applyAlignment="1">
      <alignment horizontal="right" vertical="center" wrapText="1"/>
    </xf>
    <xf numFmtId="3" fontId="16" fillId="4" borderId="77" xfId="0" applyNumberFormat="1" applyFont="1" applyFill="1" applyBorder="1" applyAlignment="1">
      <alignment horizontal="right" vertical="center"/>
    </xf>
    <xf numFmtId="0" fontId="14" fillId="4" borderId="99" xfId="0" applyFont="1" applyFill="1" applyBorder="1" applyAlignment="1">
      <alignment horizontal="right" vertical="center"/>
    </xf>
    <xf numFmtId="0" fontId="14" fillId="4" borderId="97" xfId="0" applyFont="1" applyFill="1" applyBorder="1" applyAlignment="1">
      <alignment horizontal="right" vertical="center" wrapText="1"/>
    </xf>
    <xf numFmtId="0" fontId="14" fillId="4" borderId="10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3" borderId="91" xfId="0" applyFont="1" applyFill="1" applyBorder="1" applyAlignment="1">
      <alignment horizontal="right" vertical="center"/>
    </xf>
    <xf numFmtId="177" fontId="19" fillId="0" borderId="36" xfId="0" applyNumberFormat="1" applyFont="1" applyFill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9" fillId="0" borderId="113" xfId="0" applyFont="1" applyBorder="1" applyAlignment="1">
      <alignment horizontal="distributed" vertical="center"/>
    </xf>
    <xf numFmtId="0" fontId="9" fillId="0" borderId="77" xfId="0" applyFont="1" applyBorder="1" applyAlignment="1">
      <alignment horizontal="distributed" vertical="center"/>
    </xf>
    <xf numFmtId="3" fontId="9" fillId="0" borderId="77" xfId="0" applyNumberFormat="1" applyFont="1" applyBorder="1" applyAlignment="1">
      <alignment horizontal="right" vertical="center"/>
    </xf>
    <xf numFmtId="0" fontId="9" fillId="0" borderId="77" xfId="0" applyFont="1" applyBorder="1" applyAlignment="1">
      <alignment horizontal="right" vertical="center"/>
    </xf>
    <xf numFmtId="3" fontId="9" fillId="0" borderId="114" xfId="0" applyNumberFormat="1" applyFont="1" applyBorder="1" applyAlignment="1">
      <alignment horizontal="right" vertical="center" shrinkToFit="1"/>
    </xf>
    <xf numFmtId="0" fontId="9" fillId="0" borderId="76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9" fillId="0" borderId="104" xfId="0" applyFont="1" applyBorder="1" applyAlignment="1">
      <alignment horizontal="distributed" vertical="center"/>
    </xf>
    <xf numFmtId="0" fontId="9" fillId="0" borderId="105" xfId="0" applyFont="1" applyBorder="1" applyAlignment="1">
      <alignment horizontal="distributed" vertical="center"/>
    </xf>
    <xf numFmtId="3" fontId="9" fillId="0" borderId="106" xfId="0" applyNumberFormat="1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9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3" fontId="9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3" fontId="9" fillId="0" borderId="38" xfId="0" applyNumberFormat="1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110" xfId="0" applyFont="1" applyBorder="1" applyAlignment="1">
      <alignment horizontal="distributed" vertical="center"/>
    </xf>
    <xf numFmtId="0" fontId="9" fillId="0" borderId="111" xfId="0" applyFont="1" applyBorder="1" applyAlignment="1">
      <alignment horizontal="distributed" vertical="center"/>
    </xf>
    <xf numFmtId="3" fontId="9" fillId="0" borderId="101" xfId="0" applyNumberFormat="1" applyFont="1" applyBorder="1" applyAlignment="1">
      <alignment horizontal="right" vertical="center"/>
    </xf>
    <xf numFmtId="3" fontId="9" fillId="0" borderId="102" xfId="0" applyNumberFormat="1" applyFont="1" applyBorder="1" applyAlignment="1">
      <alignment horizontal="right" vertical="center"/>
    </xf>
    <xf numFmtId="3" fontId="9" fillId="0" borderId="111" xfId="0" applyNumberFormat="1" applyFont="1" applyBorder="1" applyAlignment="1">
      <alignment horizontal="right" vertical="center"/>
    </xf>
    <xf numFmtId="0" fontId="9" fillId="0" borderId="112" xfId="0" applyFont="1" applyBorder="1" applyAlignment="1">
      <alignment horizontal="right" vertical="center"/>
    </xf>
    <xf numFmtId="0" fontId="9" fillId="0" borderId="108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10" fillId="0" borderId="103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3" fontId="8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49" fontId="13" fillId="0" borderId="69" xfId="0" applyNumberFormat="1" applyFont="1" applyBorder="1" applyAlignment="1">
      <alignment horizontal="right" vertical="center"/>
    </xf>
    <xf numFmtId="49" fontId="13" fillId="0" borderId="70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49" fontId="13" fillId="0" borderId="40" xfId="0" applyNumberFormat="1" applyFont="1" applyBorder="1" applyAlignment="1">
      <alignment horizontal="right" vertical="center"/>
    </xf>
    <xf numFmtId="49" fontId="13" fillId="0" borderId="68" xfId="0" applyNumberFormat="1" applyFont="1" applyBorder="1" applyAlignment="1">
      <alignment horizontal="right" vertical="center"/>
    </xf>
    <xf numFmtId="0" fontId="10" fillId="0" borderId="72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7" fillId="0" borderId="69" xfId="0" applyFont="1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0" fontId="7" fillId="0" borderId="7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0" fontId="7" fillId="0" borderId="71" xfId="0" applyFont="1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7" fillId="0" borderId="103" xfId="0" applyFont="1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3" fontId="8" fillId="0" borderId="67" xfId="0" applyNumberFormat="1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17" fillId="0" borderId="67" xfId="0" applyNumberFormat="1" applyFont="1" applyBorder="1" applyAlignment="1">
      <alignment horizontal="right" vertical="center"/>
    </xf>
    <xf numFmtId="49" fontId="17" fillId="0" borderId="5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0" fillId="0" borderId="40" xfId="0" applyBorder="1" applyAlignment="1">
      <alignment horizontal="distributed" vertical="distributed"/>
    </xf>
    <xf numFmtId="0" fontId="0" fillId="0" borderId="41" xfId="0" applyBorder="1" applyAlignment="1">
      <alignment horizontal="distributed" vertical="distributed"/>
    </xf>
    <xf numFmtId="0" fontId="3" fillId="0" borderId="52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1" xfId="0" applyBorder="1" applyAlignment="1">
      <alignment vertical="center" textRotation="255" shrinkToFit="1"/>
    </xf>
    <xf numFmtId="0" fontId="0" fillId="0" borderId="36" xfId="0" applyBorder="1" applyAlignment="1">
      <alignment vertical="center" shrinkToFit="1"/>
    </xf>
    <xf numFmtId="0" fontId="0" fillId="0" borderId="51" xfId="0" applyBorder="1" applyAlignment="1">
      <alignment vertical="distributed" textRotation="255"/>
    </xf>
    <xf numFmtId="0" fontId="0" fillId="0" borderId="36" xfId="0" applyBorder="1" applyAlignment="1">
      <alignment vertical="distributed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14" fillId="0" borderId="78" xfId="0" applyFont="1" applyBorder="1" applyAlignment="1">
      <alignment vertical="distributed" textRotation="255"/>
    </xf>
    <xf numFmtId="0" fontId="14" fillId="0" borderId="79" xfId="0" applyFont="1" applyBorder="1" applyAlignment="1">
      <alignment vertical="distributed" textRotation="255"/>
    </xf>
    <xf numFmtId="0" fontId="14" fillId="0" borderId="84" xfId="0" applyFont="1" applyBorder="1" applyAlignment="1">
      <alignment vertical="distributed" textRotation="255"/>
    </xf>
    <xf numFmtId="0" fontId="0" fillId="0" borderId="51" xfId="0" applyFont="1" applyBorder="1" applyAlignment="1">
      <alignment horizontal="center" vertical="distributed" textRotation="255"/>
    </xf>
    <xf numFmtId="0" fontId="0" fillId="0" borderId="64" xfId="0" applyFont="1" applyBorder="1" applyAlignment="1">
      <alignment horizontal="center" vertical="distributed" textRotation="255"/>
    </xf>
    <xf numFmtId="0" fontId="0" fillId="0" borderId="36" xfId="0" applyFont="1" applyBorder="1" applyAlignment="1">
      <alignment horizontal="center" vertical="distributed" textRotation="255"/>
    </xf>
    <xf numFmtId="0" fontId="0" fillId="0" borderId="62" xfId="0" applyFont="1" applyBorder="1" applyAlignment="1">
      <alignment horizontal="center" vertical="distributed"/>
    </xf>
    <xf numFmtId="0" fontId="0" fillId="0" borderId="63" xfId="0" applyFont="1" applyBorder="1" applyAlignment="1">
      <alignment horizontal="center" vertical="distributed"/>
    </xf>
    <xf numFmtId="0" fontId="0" fillId="0" borderId="57" xfId="0" applyFont="1" applyBorder="1" applyAlignment="1">
      <alignment horizontal="center" vertical="distributed"/>
    </xf>
    <xf numFmtId="0" fontId="0" fillId="0" borderId="58" xfId="0" applyFont="1" applyBorder="1" applyAlignment="1">
      <alignment horizontal="center" vertical="distributed"/>
    </xf>
    <xf numFmtId="0" fontId="0" fillId="0" borderId="80" xfId="0" applyFont="1" applyBorder="1" applyAlignment="1">
      <alignment horizontal="center" vertical="distributed"/>
    </xf>
    <xf numFmtId="0" fontId="0" fillId="0" borderId="59" xfId="0" applyFont="1" applyBorder="1" applyAlignment="1">
      <alignment horizontal="center" vertical="distributed"/>
    </xf>
    <xf numFmtId="0" fontId="0" fillId="0" borderId="33" xfId="0" applyFont="1" applyBorder="1" applyAlignment="1">
      <alignment horizontal="center" vertical="distributed"/>
    </xf>
    <xf numFmtId="0" fontId="0" fillId="0" borderId="81" xfId="0" applyFont="1" applyBorder="1" applyAlignment="1">
      <alignment horizontal="center" vertical="distributed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/>
    </xf>
    <xf numFmtId="0" fontId="3" fillId="2" borderId="61" xfId="0" applyFont="1" applyFill="1" applyBorder="1" applyAlignment="1">
      <alignment vertical="center" textRotation="255"/>
    </xf>
    <xf numFmtId="0" fontId="3" fillId="2" borderId="36" xfId="0" applyFont="1" applyFill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1" xfId="0" applyBorder="1" applyAlignment="1">
      <alignment vertical="center" textRotation="255"/>
    </xf>
    <xf numFmtId="0" fontId="0" fillId="0" borderId="64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vertical="center" textRotation="255" shrinkToFit="1"/>
    </xf>
    <xf numFmtId="0" fontId="0" fillId="0" borderId="61" xfId="0" applyBorder="1" applyAlignment="1">
      <alignment vertical="distributed" textRotation="255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0" fillId="0" borderId="6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justify"/>
    </xf>
    <xf numFmtId="0" fontId="0" fillId="0" borderId="57" xfId="0" applyBorder="1" applyAlignment="1">
      <alignment horizontal="center" vertical="center" textRotation="255"/>
    </xf>
    <xf numFmtId="0" fontId="0" fillId="0" borderId="66" xfId="0" applyBorder="1" applyAlignment="1">
      <alignment vertical="center" textRotation="255"/>
    </xf>
    <xf numFmtId="0" fontId="0" fillId="0" borderId="59" xfId="0" applyBorder="1" applyAlignment="1">
      <alignment vertical="center" textRotation="255"/>
    </xf>
    <xf numFmtId="0" fontId="0" fillId="0" borderId="64" xfId="0" applyBorder="1" applyAlignment="1">
      <alignment vertical="center"/>
    </xf>
    <xf numFmtId="0" fontId="0" fillId="0" borderId="3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Normal="100" zoomScaleSheetLayoutView="100" workbookViewId="0">
      <selection activeCell="B21" sqref="B21:G21"/>
    </sheetView>
  </sheetViews>
  <sheetFormatPr defaultRowHeight="13.5" x14ac:dyDescent="0.15"/>
  <cols>
    <col min="3" max="3" width="12.625" customWidth="1"/>
    <col min="4" max="4" width="14.75" bestFit="1" customWidth="1"/>
    <col min="5" max="5" width="11.5" customWidth="1"/>
    <col min="8" max="8" width="10.5" customWidth="1"/>
  </cols>
  <sheetData>
    <row r="1" spans="1:8" ht="25.5" customHeight="1" x14ac:dyDescent="0.15">
      <c r="A1" s="135"/>
      <c r="B1" s="137"/>
      <c r="C1" s="137"/>
      <c r="D1" s="137"/>
      <c r="E1" s="137"/>
      <c r="F1" s="137"/>
      <c r="G1" s="137"/>
      <c r="H1" s="136"/>
    </row>
    <row r="2" spans="1:8" ht="13.5" customHeight="1" x14ac:dyDescent="0.15">
      <c r="A2" s="127"/>
      <c r="B2" s="226" t="s">
        <v>229</v>
      </c>
      <c r="C2" s="227"/>
      <c r="D2" s="227"/>
      <c r="E2" s="227"/>
      <c r="F2" s="227"/>
      <c r="G2" s="227"/>
      <c r="H2" s="128"/>
    </row>
    <row r="3" spans="1:8" x14ac:dyDescent="0.15">
      <c r="A3" s="127"/>
      <c r="B3" s="226"/>
      <c r="C3" s="227"/>
      <c r="D3" s="227"/>
      <c r="E3" s="227"/>
      <c r="F3" s="227"/>
      <c r="G3" s="227"/>
      <c r="H3" s="128"/>
    </row>
    <row r="4" spans="1:8" x14ac:dyDescent="0.15">
      <c r="A4" s="127"/>
      <c r="B4" s="129"/>
      <c r="C4" s="130"/>
      <c r="D4" s="130"/>
      <c r="E4" s="130"/>
      <c r="F4" s="130"/>
      <c r="G4" s="130"/>
      <c r="H4" s="128"/>
    </row>
    <row r="5" spans="1:8" x14ac:dyDescent="0.15">
      <c r="A5" s="127"/>
      <c r="B5" s="129"/>
      <c r="C5" s="130"/>
      <c r="D5" s="130"/>
      <c r="E5" s="130"/>
      <c r="F5" s="130"/>
      <c r="G5" s="130"/>
      <c r="H5" s="128"/>
    </row>
    <row r="6" spans="1:8" ht="36.75" customHeight="1" x14ac:dyDescent="0.15">
      <c r="A6" s="127"/>
      <c r="B6" s="8"/>
      <c r="C6" s="269" t="s">
        <v>164</v>
      </c>
      <c r="D6" s="269"/>
      <c r="E6" s="269"/>
      <c r="F6" s="269"/>
      <c r="G6" s="220"/>
      <c r="H6" s="128"/>
    </row>
    <row r="7" spans="1:8" ht="30" customHeight="1" thickBot="1" x14ac:dyDescent="0.2">
      <c r="A7" s="127"/>
      <c r="B7" s="8"/>
      <c r="C7" s="8"/>
      <c r="D7" s="8"/>
      <c r="E7" s="8"/>
      <c r="F7" s="268" t="s">
        <v>159</v>
      </c>
      <c r="G7" s="268"/>
      <c r="H7" s="128"/>
    </row>
    <row r="8" spans="1:8" ht="30" customHeight="1" x14ac:dyDescent="0.15">
      <c r="A8" s="127"/>
      <c r="B8" s="278" t="s">
        <v>155</v>
      </c>
      <c r="C8" s="279"/>
      <c r="D8" s="282">
        <v>700</v>
      </c>
      <c r="E8" s="283"/>
      <c r="F8" s="284" t="s">
        <v>224</v>
      </c>
      <c r="G8" s="285"/>
      <c r="H8" s="128"/>
    </row>
    <row r="9" spans="1:8" ht="30" customHeight="1" x14ac:dyDescent="0.15">
      <c r="A9" s="127"/>
      <c r="B9" s="280" t="s">
        <v>156</v>
      </c>
      <c r="C9" s="281"/>
      <c r="D9" s="264">
        <v>155</v>
      </c>
      <c r="E9" s="265"/>
      <c r="F9" s="266" t="s">
        <v>225</v>
      </c>
      <c r="G9" s="267"/>
      <c r="H9" s="128"/>
    </row>
    <row r="10" spans="1:8" ht="30" customHeight="1" thickBot="1" x14ac:dyDescent="0.2">
      <c r="A10" s="127"/>
      <c r="B10" s="258" t="s">
        <v>230</v>
      </c>
      <c r="C10" s="259"/>
      <c r="D10" s="264">
        <v>455</v>
      </c>
      <c r="E10" s="265"/>
      <c r="F10" s="266" t="s">
        <v>226</v>
      </c>
      <c r="G10" s="267"/>
      <c r="H10" s="128" t="s">
        <v>165</v>
      </c>
    </row>
    <row r="11" spans="1:8" ht="30" customHeight="1" thickBot="1" x14ac:dyDescent="0.2">
      <c r="A11" s="127"/>
      <c r="B11" s="270" t="s">
        <v>158</v>
      </c>
      <c r="C11" s="271"/>
      <c r="D11" s="260">
        <f>D8+D9+D10</f>
        <v>1310</v>
      </c>
      <c r="E11" s="261"/>
      <c r="F11" s="262" t="s">
        <v>227</v>
      </c>
      <c r="G11" s="263"/>
      <c r="H11" s="128"/>
    </row>
    <row r="12" spans="1:8" ht="29.25" customHeight="1" x14ac:dyDescent="0.15">
      <c r="A12" s="127"/>
      <c r="B12" s="123"/>
      <c r="C12" s="125"/>
      <c r="D12" s="126"/>
      <c r="E12" s="124"/>
      <c r="F12" s="222"/>
      <c r="G12" s="122"/>
      <c r="H12" s="128"/>
    </row>
    <row r="13" spans="1:8" ht="43.5" customHeight="1" x14ac:dyDescent="0.15">
      <c r="A13" s="127"/>
      <c r="B13" s="286" t="s">
        <v>166</v>
      </c>
      <c r="C13" s="287"/>
      <c r="D13" s="287"/>
      <c r="E13" s="287"/>
      <c r="F13" s="114"/>
      <c r="G13" s="114"/>
      <c r="H13" s="128"/>
    </row>
    <row r="14" spans="1:8" ht="9.75" customHeight="1" x14ac:dyDescent="0.15">
      <c r="A14" s="131"/>
      <c r="B14" s="220"/>
      <c r="C14" s="217"/>
      <c r="D14" s="217"/>
      <c r="E14" s="217"/>
      <c r="F14" s="114"/>
      <c r="G14" s="114"/>
      <c r="H14" s="128"/>
    </row>
    <row r="15" spans="1:8" ht="3.75" customHeight="1" x14ac:dyDescent="0.15">
      <c r="A15" s="127"/>
      <c r="B15" s="273"/>
      <c r="C15" s="274"/>
      <c r="D15" s="275"/>
      <c r="E15" s="235"/>
      <c r="F15" s="276"/>
      <c r="G15" s="277"/>
      <c r="H15" s="128"/>
    </row>
    <row r="16" spans="1:8" ht="14.25" customHeight="1" thickBot="1" x14ac:dyDescent="0.2">
      <c r="A16" s="127"/>
      <c r="B16" s="121"/>
      <c r="C16" s="219"/>
      <c r="D16" s="221"/>
      <c r="E16" s="217"/>
      <c r="F16" s="222"/>
      <c r="G16" s="122"/>
      <c r="H16" s="128"/>
    </row>
    <row r="17" spans="1:8" ht="30" customHeight="1" thickBot="1" x14ac:dyDescent="0.2">
      <c r="A17" s="127"/>
      <c r="B17" s="270" t="s">
        <v>157</v>
      </c>
      <c r="C17" s="272"/>
      <c r="D17" s="260">
        <v>45719</v>
      </c>
      <c r="E17" s="261"/>
      <c r="F17" s="262" t="s">
        <v>228</v>
      </c>
      <c r="G17" s="263"/>
      <c r="H17" s="128"/>
    </row>
    <row r="18" spans="1:8" ht="30" customHeight="1" x14ac:dyDescent="0.15">
      <c r="A18" s="127"/>
      <c r="B18" s="220"/>
      <c r="C18" s="220"/>
      <c r="D18" s="221"/>
      <c r="E18" s="217"/>
      <c r="F18" s="221"/>
      <c r="G18" s="217"/>
      <c r="H18" s="128"/>
    </row>
    <row r="19" spans="1:8" ht="24.75" customHeight="1" x14ac:dyDescent="0.15">
      <c r="A19" s="127"/>
      <c r="B19" s="234" t="s">
        <v>161</v>
      </c>
      <c r="C19" s="248"/>
      <c r="D19" s="248"/>
      <c r="E19" s="248"/>
      <c r="F19" s="248"/>
      <c r="G19" s="248"/>
      <c r="H19" s="128"/>
    </row>
    <row r="20" spans="1:8" ht="13.5" customHeight="1" x14ac:dyDescent="0.15">
      <c r="A20" s="127"/>
      <c r="B20" s="219"/>
      <c r="C20" s="218"/>
      <c r="D20" s="218"/>
      <c r="E20" s="218"/>
      <c r="F20" s="218"/>
      <c r="G20" s="218"/>
      <c r="H20" s="128"/>
    </row>
    <row r="21" spans="1:8" ht="22.5" customHeight="1" x14ac:dyDescent="0.15">
      <c r="A21" s="127"/>
      <c r="B21" s="234" t="s">
        <v>232</v>
      </c>
      <c r="C21" s="235"/>
      <c r="D21" s="235"/>
      <c r="E21" s="235"/>
      <c r="F21" s="235"/>
      <c r="G21" s="235"/>
      <c r="H21" s="128"/>
    </row>
    <row r="22" spans="1:8" ht="21.75" customHeight="1" thickBot="1" x14ac:dyDescent="0.2">
      <c r="A22" s="127"/>
      <c r="B22" s="219"/>
      <c r="C22" s="217"/>
      <c r="D22" s="217"/>
      <c r="E22" s="257" t="s">
        <v>212</v>
      </c>
      <c r="F22" s="257"/>
      <c r="G22" s="257"/>
      <c r="H22" s="128"/>
    </row>
    <row r="23" spans="1:8" ht="22.5" hidden="1" customHeight="1" thickBot="1" x14ac:dyDescent="0.2">
      <c r="A23" s="127"/>
      <c r="B23" s="219"/>
      <c r="C23" s="217"/>
      <c r="D23" s="217"/>
      <c r="E23" s="217"/>
      <c r="F23" s="217"/>
      <c r="G23" s="217"/>
      <c r="H23" s="128"/>
    </row>
    <row r="24" spans="1:8" ht="30" customHeight="1" x14ac:dyDescent="0.15">
      <c r="A24" s="127"/>
      <c r="B24" s="236"/>
      <c r="C24" s="237"/>
      <c r="D24" s="238" t="s">
        <v>162</v>
      </c>
      <c r="E24" s="239"/>
      <c r="F24" s="238" t="s">
        <v>163</v>
      </c>
      <c r="G24" s="240"/>
      <c r="H24" s="128"/>
    </row>
    <row r="25" spans="1:8" ht="30" customHeight="1" x14ac:dyDescent="0.15">
      <c r="A25" s="127"/>
      <c r="B25" s="255" t="s">
        <v>155</v>
      </c>
      <c r="C25" s="256"/>
      <c r="D25" s="243">
        <v>25</v>
      </c>
      <c r="E25" s="244"/>
      <c r="F25" s="243">
        <v>57751860</v>
      </c>
      <c r="G25" s="245"/>
      <c r="H25" s="128"/>
    </row>
    <row r="26" spans="1:8" ht="30" customHeight="1" x14ac:dyDescent="0.15">
      <c r="A26" s="127"/>
      <c r="B26" s="255" t="s">
        <v>156</v>
      </c>
      <c r="C26" s="256"/>
      <c r="D26" s="243">
        <v>10</v>
      </c>
      <c r="E26" s="244"/>
      <c r="F26" s="243">
        <v>27220000</v>
      </c>
      <c r="G26" s="245"/>
      <c r="H26" s="128"/>
    </row>
    <row r="27" spans="1:8" ht="30" customHeight="1" thickBot="1" x14ac:dyDescent="0.2">
      <c r="A27" s="127"/>
      <c r="B27" s="241" t="s">
        <v>230</v>
      </c>
      <c r="C27" s="242"/>
      <c r="D27" s="243">
        <v>32</v>
      </c>
      <c r="E27" s="244"/>
      <c r="F27" s="246">
        <v>106579292</v>
      </c>
      <c r="G27" s="247"/>
      <c r="H27" s="128"/>
    </row>
    <row r="28" spans="1:8" ht="30" customHeight="1" thickBot="1" x14ac:dyDescent="0.2">
      <c r="A28" s="127"/>
      <c r="B28" s="249" t="s">
        <v>158</v>
      </c>
      <c r="C28" s="250"/>
      <c r="D28" s="251">
        <f>D25+D26+D27</f>
        <v>67</v>
      </c>
      <c r="E28" s="252"/>
      <c r="F28" s="253">
        <f>F25+F26+F27</f>
        <v>191551152</v>
      </c>
      <c r="G28" s="254"/>
      <c r="H28" s="128"/>
    </row>
    <row r="29" spans="1:8" ht="30" customHeight="1" thickBot="1" x14ac:dyDescent="0.2">
      <c r="A29" s="127"/>
      <c r="B29" s="228" t="s">
        <v>222</v>
      </c>
      <c r="C29" s="229"/>
      <c r="D29" s="230">
        <v>1999</v>
      </c>
      <c r="E29" s="231"/>
      <c r="F29" s="232" t="s">
        <v>223</v>
      </c>
      <c r="G29" s="233"/>
      <c r="H29" s="128"/>
    </row>
    <row r="30" spans="1:8" x14ac:dyDescent="0.15">
      <c r="A30" s="127"/>
      <c r="B30" s="8"/>
      <c r="C30" s="8"/>
      <c r="D30" s="8"/>
      <c r="E30" s="8"/>
      <c r="F30" s="8"/>
      <c r="G30" s="8"/>
      <c r="H30" s="128"/>
    </row>
    <row r="31" spans="1:8" ht="14.25" thickBot="1" x14ac:dyDescent="0.2">
      <c r="A31" s="132"/>
      <c r="B31" s="133"/>
      <c r="C31" s="133"/>
      <c r="D31" s="133"/>
      <c r="E31" s="133"/>
      <c r="F31" s="133"/>
      <c r="G31" s="133"/>
      <c r="H31" s="134"/>
    </row>
  </sheetData>
  <mergeCells count="43">
    <mergeCell ref="F7:G7"/>
    <mergeCell ref="C6:F6"/>
    <mergeCell ref="D17:E17"/>
    <mergeCell ref="F17:G17"/>
    <mergeCell ref="B11:C11"/>
    <mergeCell ref="B17:C17"/>
    <mergeCell ref="B15:C15"/>
    <mergeCell ref="D15:E15"/>
    <mergeCell ref="F15:G15"/>
    <mergeCell ref="B8:C8"/>
    <mergeCell ref="B9:C9"/>
    <mergeCell ref="D8:E8"/>
    <mergeCell ref="D9:E9"/>
    <mergeCell ref="F8:G8"/>
    <mergeCell ref="F9:G9"/>
    <mergeCell ref="B13:E13"/>
    <mergeCell ref="E22:G22"/>
    <mergeCell ref="B10:C10"/>
    <mergeCell ref="D11:E11"/>
    <mergeCell ref="F11:G11"/>
    <mergeCell ref="D10:E10"/>
    <mergeCell ref="F10:G10"/>
    <mergeCell ref="B28:C28"/>
    <mergeCell ref="D28:E28"/>
    <mergeCell ref="F28:G28"/>
    <mergeCell ref="B25:C25"/>
    <mergeCell ref="B26:C26"/>
    <mergeCell ref="B2:G3"/>
    <mergeCell ref="B29:C29"/>
    <mergeCell ref="D29:E29"/>
    <mergeCell ref="F29:G29"/>
    <mergeCell ref="B21:G21"/>
    <mergeCell ref="B24:C24"/>
    <mergeCell ref="D24:E24"/>
    <mergeCell ref="F24:G24"/>
    <mergeCell ref="B27:C27"/>
    <mergeCell ref="D25:E25"/>
    <mergeCell ref="D26:E26"/>
    <mergeCell ref="D27:E27"/>
    <mergeCell ref="F25:G25"/>
    <mergeCell ref="F26:G26"/>
    <mergeCell ref="F27:G27"/>
    <mergeCell ref="B19:G19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4"/>
  <sheetViews>
    <sheetView zoomScale="130" zoomScaleNormal="130" zoomScaleSheetLayoutView="100" workbookViewId="0">
      <selection activeCell="V7" sqref="V7"/>
    </sheetView>
  </sheetViews>
  <sheetFormatPr defaultRowHeight="13.5" x14ac:dyDescent="0.15"/>
  <cols>
    <col min="1" max="19" width="6.625" customWidth="1"/>
  </cols>
  <sheetData>
    <row r="2" spans="1:21" x14ac:dyDescent="0.15">
      <c r="N2" s="292" t="s">
        <v>221</v>
      </c>
      <c r="O2" s="292"/>
      <c r="P2" s="292"/>
      <c r="Q2" s="292"/>
      <c r="R2" s="292"/>
    </row>
    <row r="3" spans="1:21" x14ac:dyDescent="0.15">
      <c r="C3" s="293" t="s">
        <v>145</v>
      </c>
      <c r="D3" s="293"/>
      <c r="E3" s="293"/>
      <c r="F3" s="293"/>
      <c r="G3" s="293"/>
      <c r="H3" s="293"/>
      <c r="I3" s="293"/>
      <c r="J3" s="293"/>
      <c r="K3" s="293"/>
      <c r="L3" s="293"/>
      <c r="N3" s="84"/>
      <c r="O3" s="84"/>
      <c r="P3" s="84"/>
      <c r="Q3" s="84"/>
      <c r="R3" s="84"/>
    </row>
    <row r="4" spans="1:21" x14ac:dyDescent="0.15">
      <c r="C4" s="293"/>
      <c r="D4" s="293"/>
      <c r="E4" s="293"/>
      <c r="F4" s="293"/>
      <c r="G4" s="293"/>
      <c r="H4" s="293"/>
      <c r="I4" s="293"/>
      <c r="J4" s="293"/>
      <c r="K4" s="293"/>
      <c r="L4" s="293"/>
      <c r="N4" s="84"/>
      <c r="O4" s="84"/>
      <c r="P4" s="84" t="s">
        <v>148</v>
      </c>
      <c r="Q4" s="84"/>
      <c r="R4" s="292" t="s">
        <v>147</v>
      </c>
      <c r="S4" s="292"/>
    </row>
    <row r="5" spans="1:21" ht="24.75" thickBot="1" x14ac:dyDescent="0.2">
      <c r="C5" s="85"/>
      <c r="D5" s="85"/>
      <c r="E5" s="85"/>
      <c r="F5" s="85"/>
      <c r="G5" s="85"/>
      <c r="H5" s="85"/>
      <c r="I5" s="85"/>
      <c r="J5" s="85"/>
      <c r="K5" s="85"/>
      <c r="L5" s="85"/>
      <c r="N5" s="84"/>
      <c r="O5" s="84"/>
      <c r="P5" s="84"/>
      <c r="Q5" s="84"/>
      <c r="R5" s="84"/>
      <c r="U5" t="s">
        <v>160</v>
      </c>
    </row>
    <row r="6" spans="1:21" x14ac:dyDescent="0.15">
      <c r="A6" s="294"/>
      <c r="B6" s="295"/>
      <c r="C6" s="298" t="s">
        <v>133</v>
      </c>
      <c r="D6" s="300" t="s">
        <v>132</v>
      </c>
      <c r="E6" s="300" t="s">
        <v>96</v>
      </c>
      <c r="F6" s="300" t="s">
        <v>170</v>
      </c>
      <c r="G6" s="302" t="s">
        <v>149</v>
      </c>
      <c r="H6" s="303"/>
      <c r="I6" s="303"/>
      <c r="J6" s="303"/>
      <c r="K6" s="304"/>
      <c r="L6" s="305" t="s">
        <v>150</v>
      </c>
      <c r="M6" s="306"/>
      <c r="N6" s="306"/>
      <c r="O6" s="306"/>
      <c r="P6" s="306"/>
      <c r="Q6" s="306"/>
      <c r="R6" s="306"/>
      <c r="S6" s="307"/>
    </row>
    <row r="7" spans="1:21" ht="69" x14ac:dyDescent="0.15">
      <c r="A7" s="296"/>
      <c r="B7" s="297"/>
      <c r="C7" s="299"/>
      <c r="D7" s="301"/>
      <c r="E7" s="301"/>
      <c r="F7" s="301"/>
      <c r="G7" s="70" t="s">
        <v>90</v>
      </c>
      <c r="H7" s="46" t="s">
        <v>91</v>
      </c>
      <c r="I7" s="48" t="s">
        <v>134</v>
      </c>
      <c r="J7" s="108" t="s">
        <v>89</v>
      </c>
      <c r="K7" s="44" t="s">
        <v>97</v>
      </c>
      <c r="L7" s="72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04" t="s">
        <v>89</v>
      </c>
      <c r="S7" s="86" t="s">
        <v>97</v>
      </c>
    </row>
    <row r="8" spans="1:21" ht="39.950000000000003" customHeight="1" x14ac:dyDescent="0.15">
      <c r="A8" s="288" t="s">
        <v>151</v>
      </c>
      <c r="B8" s="289"/>
      <c r="C8" s="82">
        <f>横須賀警察署管内!D40+横須賀警察署管内!D58+横須賀警察署管内!D73+横須賀警察署管内!D93</f>
        <v>700</v>
      </c>
      <c r="D8" s="95">
        <f>C8-E8</f>
        <v>282</v>
      </c>
      <c r="E8" s="98">
        <f>横須賀警察署管内!K40+横須賀警察署管内!S40+横須賀警察署管内!K58+横須賀警察署管内!S58+横須賀警察署管内!K73+横須賀警察署管内!S73+横須賀警察署管内!K93+横須賀警察署管内!S93</f>
        <v>418</v>
      </c>
      <c r="F8" s="88">
        <v>25</v>
      </c>
      <c r="G8" s="106">
        <f>横須賀警察署管内!G40+横須賀警察署管内!G58+横須賀警察署管内!G73+横須賀警察署管内!G93</f>
        <v>5</v>
      </c>
      <c r="H8" s="110">
        <f>横須賀警察署管内!H40+横須賀警察署管内!H58+横須賀警察署管内!H73+横須賀警察署管内!H93</f>
        <v>9</v>
      </c>
      <c r="I8" s="112">
        <f>横須賀警察署管内!I40+横須賀警察署管内!I58+横須賀警察署管内!I73+横須賀警察署管内!I93</f>
        <v>11</v>
      </c>
      <c r="J8" s="109">
        <v>23</v>
      </c>
      <c r="K8" s="77">
        <f>G8+H8+I8+J8</f>
        <v>48</v>
      </c>
      <c r="L8" s="106">
        <f>横須賀警察署管内!L40+横須賀警察署管内!L58+横須賀警察署管内!L73+横須賀警察署管内!L93</f>
        <v>8</v>
      </c>
      <c r="M8" s="112">
        <f>横須賀警察署管内!M40+横須賀警察署管内!M58+横須賀警察署管内!M73+横須賀警察署管内!M93</f>
        <v>18</v>
      </c>
      <c r="N8" s="112">
        <f>横須賀警察署管内!N40+横須賀警察署管内!N58+横須賀警察署管内!N73+横須賀警察署管内!N93</f>
        <v>95</v>
      </c>
      <c r="O8" s="110">
        <f>横須賀警察署管内!O40+横須賀警察署管内!O58+横須賀警察署管内!O73+横須賀警察署管内!O93</f>
        <v>1</v>
      </c>
      <c r="P8" s="110">
        <f>横須賀警察署管内!P40+横須賀警察署管内!P58+横須賀警察署管内!P73+横須賀警察署管内!P93</f>
        <v>13</v>
      </c>
      <c r="Q8" s="112">
        <f>横須賀警察署管内!Q40+横須賀警察署管内!Q58+横須賀警察署管内!Q73+横須賀警察署管内!Q93</f>
        <v>20</v>
      </c>
      <c r="R8" s="109">
        <f>横須賀警察署管内!R40+横須賀警察署管内!R58+横須賀警察署管内!R73+横須賀警察署管内!R93</f>
        <v>223</v>
      </c>
      <c r="S8" s="94">
        <f>L8+M8+N8+O8+P8+Q8+R8</f>
        <v>378</v>
      </c>
    </row>
    <row r="9" spans="1:21" ht="39.950000000000003" customHeight="1" x14ac:dyDescent="0.15">
      <c r="A9" s="288" t="s">
        <v>153</v>
      </c>
      <c r="B9" s="289"/>
      <c r="C9" s="87">
        <f>田浦警察署管内!F8+田浦警察署管内!E8</f>
        <v>155</v>
      </c>
      <c r="D9" s="88">
        <f>C9-E9</f>
        <v>48</v>
      </c>
      <c r="E9" s="88">
        <f>K9+S9</f>
        <v>107</v>
      </c>
      <c r="F9" s="88">
        <v>10</v>
      </c>
      <c r="G9" s="106">
        <f>田浦警察署管内!G22+田浦警察署管内!G35</f>
        <v>1</v>
      </c>
      <c r="H9" s="110">
        <f>田浦警察署管内!H22+田浦警察署管内!H35</f>
        <v>4</v>
      </c>
      <c r="I9" s="112">
        <f>田浦警察署管内!I22+田浦警察署管内!I35</f>
        <v>1</v>
      </c>
      <c r="J9" s="109">
        <v>6</v>
      </c>
      <c r="K9" s="89">
        <f>田浦警察署管内!K22+田浦警察署管内!K35</f>
        <v>6</v>
      </c>
      <c r="L9" s="106">
        <f>田浦警察署管内!L22+田浦警察署管内!L35</f>
        <v>0</v>
      </c>
      <c r="M9" s="112">
        <f>田浦警察署管内!M22+田浦警察署管内!M35</f>
        <v>2</v>
      </c>
      <c r="N9" s="112">
        <f>田浦警察署管内!N22+田浦警察署管内!N35</f>
        <v>40</v>
      </c>
      <c r="O9" s="110">
        <f>田浦警察署管内!O22+田浦警察署管内!O35</f>
        <v>0</v>
      </c>
      <c r="P9" s="110">
        <f>田浦警察署管内!P22+田浦警察署管内!P35</f>
        <v>7</v>
      </c>
      <c r="Q9" s="112">
        <f>田浦警察署管内!Q22+田浦警察署管内!Q35</f>
        <v>0</v>
      </c>
      <c r="R9" s="109">
        <f>田浦警察署管内!R22+田浦警察署管内!R35</f>
        <v>52</v>
      </c>
      <c r="S9" s="90">
        <f>田浦警察署管内!S22+田浦警察署管内!S35</f>
        <v>101</v>
      </c>
    </row>
    <row r="10" spans="1:21" ht="39.950000000000003" customHeight="1" x14ac:dyDescent="0.15">
      <c r="A10" s="288" t="s">
        <v>152</v>
      </c>
      <c r="B10" s="289"/>
      <c r="C10" s="87">
        <f>浦賀警察署管内!D25+浦賀警察署管内!D43+浦賀警察署管内!D54+浦賀警察署管内!D66</f>
        <v>455</v>
      </c>
      <c r="D10" s="88">
        <f>C10-E10</f>
        <v>175</v>
      </c>
      <c r="E10" s="88">
        <f>K10+S10</f>
        <v>280</v>
      </c>
      <c r="F10" s="88">
        <v>32</v>
      </c>
      <c r="G10" s="106">
        <f>浦賀警察署管内!G25+浦賀警察署管内!G43+浦賀警察署管内!G54+浦賀警察署管内!G66</f>
        <v>2</v>
      </c>
      <c r="H10" s="110">
        <f>浦賀警察署管内!H25+浦賀警察署管内!H43+浦賀警察署管内!H54+浦賀警察署管内!H66</f>
        <v>2</v>
      </c>
      <c r="I10" s="112">
        <f>浦賀警察署管内!I25+浦賀警察署管内!I43+浦賀警察署管内!I54+浦賀警察署管内!I66</f>
        <v>1</v>
      </c>
      <c r="J10" s="109">
        <v>9</v>
      </c>
      <c r="K10" s="89">
        <f>浦賀警察署管内!K25+浦賀警察署管内!K43+浦賀警察署管内!K54+浦賀警察署管内!K66</f>
        <v>18</v>
      </c>
      <c r="L10" s="106">
        <f>浦賀警察署管内!L25+浦賀警察署管内!L43+浦賀警察署管内!L54+浦賀警察署管内!L66</f>
        <v>3</v>
      </c>
      <c r="M10" s="112">
        <f>浦賀警察署管内!M25+浦賀警察署管内!M43+浦賀警察署管内!M54+浦賀警察署管内!M66</f>
        <v>17</v>
      </c>
      <c r="N10" s="112">
        <f>浦賀警察署管内!N25+浦賀警察署管内!N43+浦賀警察署管内!N54+浦賀警察署管内!N66</f>
        <v>73</v>
      </c>
      <c r="O10" s="110">
        <f>浦賀警察署管内!O25+浦賀警察署管内!O43+浦賀警察署管内!O54+浦賀警察署管内!O66</f>
        <v>1</v>
      </c>
      <c r="P10" s="110">
        <f>浦賀警察署管内!P25+浦賀警察署管内!P43+浦賀警察署管内!P54+浦賀警察署管内!P66</f>
        <v>18</v>
      </c>
      <c r="Q10" s="112">
        <f>浦賀警察署管内!Q25+浦賀警察署管内!Q43+浦賀警察署管内!Q54+浦賀警察署管内!Q66</f>
        <v>8</v>
      </c>
      <c r="R10" s="109">
        <f>浦賀警察署管内!R25+浦賀警察署管内!R43+浦賀警察署管内!R54+浦賀警察署管内!R66</f>
        <v>142</v>
      </c>
      <c r="S10" s="90">
        <f>浦賀警察署管内!S25+浦賀警察署管内!S43+浦賀警察署管内!S54+浦賀警察署管内!S66</f>
        <v>262</v>
      </c>
    </row>
    <row r="11" spans="1:21" ht="39.950000000000003" customHeight="1" thickBot="1" x14ac:dyDescent="0.2">
      <c r="A11" s="290" t="s">
        <v>146</v>
      </c>
      <c r="B11" s="291"/>
      <c r="C11" s="96">
        <f>SUM(C8:C10)</f>
        <v>1310</v>
      </c>
      <c r="D11" s="97">
        <f>C11-E11</f>
        <v>505</v>
      </c>
      <c r="E11" s="91">
        <f>E8+E9+E10</f>
        <v>805</v>
      </c>
      <c r="F11" s="91">
        <f>F8+F9+F10</f>
        <v>67</v>
      </c>
      <c r="G11" s="107">
        <f t="shared" ref="G11:S11" si="0">G8+G9+G10</f>
        <v>8</v>
      </c>
      <c r="H11" s="111">
        <f t="shared" si="0"/>
        <v>15</v>
      </c>
      <c r="I11" s="111">
        <f t="shared" si="0"/>
        <v>13</v>
      </c>
      <c r="J11" s="105">
        <f t="shared" si="0"/>
        <v>38</v>
      </c>
      <c r="K11" s="92">
        <f t="shared" si="0"/>
        <v>72</v>
      </c>
      <c r="L11" s="107">
        <f t="shared" si="0"/>
        <v>11</v>
      </c>
      <c r="M11" s="111">
        <f t="shared" si="0"/>
        <v>37</v>
      </c>
      <c r="N11" s="111">
        <f t="shared" si="0"/>
        <v>208</v>
      </c>
      <c r="O11" s="111">
        <f t="shared" si="0"/>
        <v>2</v>
      </c>
      <c r="P11" s="111">
        <f t="shared" si="0"/>
        <v>38</v>
      </c>
      <c r="Q11" s="111">
        <f t="shared" si="0"/>
        <v>28</v>
      </c>
      <c r="R11" s="105">
        <f t="shared" si="0"/>
        <v>417</v>
      </c>
      <c r="S11" s="93">
        <f t="shared" si="0"/>
        <v>741</v>
      </c>
    </row>
    <row r="13" spans="1:21" x14ac:dyDescent="0.15">
      <c r="C13" t="s">
        <v>169</v>
      </c>
    </row>
    <row r="14" spans="1:21" x14ac:dyDescent="0.15">
      <c r="C14" t="s">
        <v>154</v>
      </c>
    </row>
  </sheetData>
  <mergeCells count="14">
    <mergeCell ref="A9:B9"/>
    <mergeCell ref="A10:B10"/>
    <mergeCell ref="A11:B11"/>
    <mergeCell ref="A8:B8"/>
    <mergeCell ref="N2:R2"/>
    <mergeCell ref="C3:L4"/>
    <mergeCell ref="A6:B7"/>
    <mergeCell ref="C6:C7"/>
    <mergeCell ref="D6:D7"/>
    <mergeCell ref="E6:E7"/>
    <mergeCell ref="G6:K6"/>
    <mergeCell ref="L6:S6"/>
    <mergeCell ref="F6:F7"/>
    <mergeCell ref="R4:S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0"/>
  <sheetViews>
    <sheetView zoomScale="190" zoomScaleNormal="190" zoomScaleSheetLayoutView="100" workbookViewId="0">
      <selection activeCell="A9" sqref="A9"/>
    </sheetView>
  </sheetViews>
  <sheetFormatPr defaultRowHeight="13.5" x14ac:dyDescent="0.15"/>
  <cols>
    <col min="1" max="1" width="12.125" customWidth="1"/>
    <col min="2" max="2" width="5.25" customWidth="1"/>
    <col min="3" max="3" width="3.875" customWidth="1"/>
    <col min="4" max="4" width="2.875" customWidth="1"/>
    <col min="5" max="5" width="2.5" customWidth="1"/>
    <col min="6" max="6" width="3.125" customWidth="1"/>
    <col min="7" max="7" width="4.25" customWidth="1"/>
    <col min="8" max="8" width="3.625" customWidth="1"/>
    <col min="9" max="9" width="3.875" customWidth="1"/>
    <col min="10" max="10" width="3" customWidth="1"/>
    <col min="11" max="11" width="3.125" customWidth="1"/>
    <col min="12" max="12" width="4.875" customWidth="1"/>
    <col min="13" max="13" width="4.25" customWidth="1"/>
    <col min="14" max="14" width="3.125" customWidth="1"/>
    <col min="15" max="15" width="4.625" customWidth="1"/>
    <col min="16" max="17" width="3.125" customWidth="1"/>
    <col min="18" max="18" width="4.375" customWidth="1"/>
    <col min="19" max="19" width="4" customWidth="1"/>
    <col min="20" max="20" width="3.125" customWidth="1"/>
    <col min="21" max="21" width="3.875" customWidth="1"/>
    <col min="22" max="22" width="6.125" customWidth="1"/>
    <col min="23" max="24" width="3.125" customWidth="1"/>
    <col min="25" max="25" width="2.75" customWidth="1"/>
    <col min="26" max="26" width="2.875" customWidth="1"/>
    <col min="27" max="30" width="3.125" customWidth="1"/>
    <col min="31" max="31" width="3.875" customWidth="1"/>
    <col min="32" max="32" width="3.75" customWidth="1"/>
    <col min="33" max="33" width="3.875" customWidth="1"/>
    <col min="34" max="34" width="4" customWidth="1"/>
    <col min="35" max="35" width="2.75" customWidth="1"/>
    <col min="36" max="36" width="2.875" customWidth="1"/>
    <col min="37" max="37" width="3.25" customWidth="1"/>
    <col min="38" max="38" width="5" customWidth="1"/>
    <col min="39" max="40" width="3.625" customWidth="1"/>
  </cols>
  <sheetData>
    <row r="1" spans="1:256" x14ac:dyDescent="0.15">
      <c r="AF1" s="115" t="s">
        <v>215</v>
      </c>
      <c r="AG1" s="115"/>
      <c r="AH1" s="115"/>
      <c r="AI1" s="115"/>
      <c r="AJ1" s="115"/>
      <c r="AK1" s="115"/>
    </row>
    <row r="2" spans="1:256" x14ac:dyDescent="0.15">
      <c r="AF2" s="223"/>
      <c r="AG2" s="223" t="s">
        <v>147</v>
      </c>
      <c r="AH2" s="223"/>
      <c r="AI2" s="223"/>
      <c r="AJ2" s="223"/>
      <c r="AK2" s="223"/>
    </row>
    <row r="3" spans="1:256" ht="14.25" thickBot="1" x14ac:dyDescent="0.2">
      <c r="AG3" t="s">
        <v>171</v>
      </c>
    </row>
    <row r="4" spans="1:256" ht="18.75" customHeight="1" x14ac:dyDescent="0.15">
      <c r="A4" s="308"/>
      <c r="B4" s="311" t="s">
        <v>172</v>
      </c>
      <c r="C4" s="314" t="s">
        <v>173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5"/>
    </row>
    <row r="5" spans="1:256" ht="18.75" customHeight="1" x14ac:dyDescent="0.15">
      <c r="A5" s="309"/>
      <c r="B5" s="312"/>
      <c r="C5" s="316" t="s">
        <v>174</v>
      </c>
      <c r="D5" s="317"/>
      <c r="E5" s="317"/>
      <c r="F5" s="318"/>
      <c r="G5" s="316" t="s">
        <v>175</v>
      </c>
      <c r="H5" s="317"/>
      <c r="I5" s="317"/>
      <c r="J5" s="317"/>
      <c r="K5" s="318"/>
      <c r="L5" s="316" t="s">
        <v>176</v>
      </c>
      <c r="M5" s="317"/>
      <c r="N5" s="318"/>
      <c r="O5" s="322" t="s">
        <v>177</v>
      </c>
      <c r="P5" s="323"/>
      <c r="Q5" s="324"/>
      <c r="R5" s="328" t="s">
        <v>178</v>
      </c>
      <c r="S5" s="323"/>
      <c r="T5" s="323"/>
      <c r="U5" s="324"/>
      <c r="V5" s="322" t="s">
        <v>179</v>
      </c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9"/>
    </row>
    <row r="6" spans="1:256" ht="18.75" customHeight="1" x14ac:dyDescent="0.15">
      <c r="A6" s="309"/>
      <c r="B6" s="312"/>
      <c r="C6" s="319"/>
      <c r="D6" s="320"/>
      <c r="E6" s="320"/>
      <c r="F6" s="321"/>
      <c r="G6" s="319"/>
      <c r="H6" s="320"/>
      <c r="I6" s="320"/>
      <c r="J6" s="320"/>
      <c r="K6" s="321"/>
      <c r="L6" s="319"/>
      <c r="M6" s="320"/>
      <c r="N6" s="321"/>
      <c r="O6" s="325"/>
      <c r="P6" s="326"/>
      <c r="Q6" s="327"/>
      <c r="R6" s="325"/>
      <c r="S6" s="326"/>
      <c r="T6" s="326"/>
      <c r="U6" s="327"/>
      <c r="V6" s="330" t="s">
        <v>180</v>
      </c>
      <c r="W6" s="332" t="s">
        <v>181</v>
      </c>
      <c r="X6" s="333"/>
      <c r="Y6" s="333"/>
      <c r="Z6" s="333"/>
      <c r="AA6" s="333"/>
      <c r="AB6" s="334"/>
      <c r="AC6" s="332" t="s">
        <v>182</v>
      </c>
      <c r="AD6" s="333"/>
      <c r="AE6" s="334"/>
      <c r="AF6" s="332" t="s">
        <v>102</v>
      </c>
      <c r="AG6" s="333"/>
      <c r="AH6" s="333"/>
      <c r="AI6" s="333"/>
      <c r="AJ6" s="333"/>
      <c r="AK6" s="333"/>
      <c r="AL6" s="335"/>
    </row>
    <row r="7" spans="1:256" ht="67.5" customHeight="1" x14ac:dyDescent="0.15">
      <c r="A7" s="310"/>
      <c r="B7" s="313"/>
      <c r="C7" s="138" t="s">
        <v>95</v>
      </c>
      <c r="D7" s="139" t="s">
        <v>183</v>
      </c>
      <c r="E7" s="140" t="s">
        <v>184</v>
      </c>
      <c r="F7" s="141" t="s">
        <v>89</v>
      </c>
      <c r="G7" s="138" t="s">
        <v>95</v>
      </c>
      <c r="H7" s="139" t="s">
        <v>185</v>
      </c>
      <c r="I7" s="140" t="s">
        <v>186</v>
      </c>
      <c r="J7" s="140" t="s">
        <v>187</v>
      </c>
      <c r="K7" s="141" t="s">
        <v>89</v>
      </c>
      <c r="L7" s="138" t="s">
        <v>95</v>
      </c>
      <c r="M7" s="139" t="s">
        <v>188</v>
      </c>
      <c r="N7" s="141" t="s">
        <v>89</v>
      </c>
      <c r="O7" s="138" t="s">
        <v>95</v>
      </c>
      <c r="P7" s="142" t="s">
        <v>189</v>
      </c>
      <c r="Q7" s="141" t="s">
        <v>89</v>
      </c>
      <c r="R7" s="138" t="s">
        <v>95</v>
      </c>
      <c r="S7" s="139" t="s">
        <v>190</v>
      </c>
      <c r="T7" s="140" t="s">
        <v>191</v>
      </c>
      <c r="U7" s="141" t="s">
        <v>89</v>
      </c>
      <c r="V7" s="331"/>
      <c r="W7" s="143" t="s">
        <v>90</v>
      </c>
      <c r="X7" s="144" t="s">
        <v>91</v>
      </c>
      <c r="Y7" s="144" t="s">
        <v>192</v>
      </c>
      <c r="Z7" s="144" t="s">
        <v>193</v>
      </c>
      <c r="AA7" s="144" t="s">
        <v>194</v>
      </c>
      <c r="AB7" s="145" t="s">
        <v>89</v>
      </c>
      <c r="AC7" s="143" t="s">
        <v>195</v>
      </c>
      <c r="AD7" s="146" t="s">
        <v>196</v>
      </c>
      <c r="AE7" s="145" t="s">
        <v>197</v>
      </c>
      <c r="AF7" s="143" t="s">
        <v>92</v>
      </c>
      <c r="AG7" s="144" t="s">
        <v>93</v>
      </c>
      <c r="AH7" s="144" t="s">
        <v>198</v>
      </c>
      <c r="AI7" s="144" t="s">
        <v>94</v>
      </c>
      <c r="AJ7" s="144" t="s">
        <v>199</v>
      </c>
      <c r="AK7" s="147" t="s">
        <v>200</v>
      </c>
      <c r="AL7" s="148" t="s">
        <v>89</v>
      </c>
    </row>
    <row r="8" spans="1:256" s="166" customFormat="1" ht="30" customHeight="1" x14ac:dyDescent="0.15">
      <c r="A8" s="149" t="s">
        <v>216</v>
      </c>
      <c r="B8" s="150" t="s">
        <v>213</v>
      </c>
      <c r="C8" s="151">
        <v>2</v>
      </c>
      <c r="D8" s="152">
        <v>1</v>
      </c>
      <c r="E8" s="153">
        <v>1</v>
      </c>
      <c r="F8" s="154">
        <v>0</v>
      </c>
      <c r="G8" s="155">
        <v>14</v>
      </c>
      <c r="H8" s="156">
        <v>9</v>
      </c>
      <c r="I8" s="157">
        <v>5</v>
      </c>
      <c r="J8" s="157">
        <v>0</v>
      </c>
      <c r="K8" s="154">
        <v>0</v>
      </c>
      <c r="L8" s="155">
        <v>5</v>
      </c>
      <c r="M8" s="156">
        <v>3</v>
      </c>
      <c r="N8" s="158">
        <v>2</v>
      </c>
      <c r="O8" s="155">
        <v>1</v>
      </c>
      <c r="P8" s="159">
        <v>0</v>
      </c>
      <c r="Q8" s="160">
        <v>1</v>
      </c>
      <c r="R8" s="155">
        <v>16</v>
      </c>
      <c r="S8" s="156">
        <v>9</v>
      </c>
      <c r="T8" s="157">
        <v>4</v>
      </c>
      <c r="U8" s="158">
        <v>3</v>
      </c>
      <c r="V8" s="161">
        <v>73</v>
      </c>
      <c r="W8" s="162">
        <v>4</v>
      </c>
      <c r="X8" s="157">
        <v>2</v>
      </c>
      <c r="Y8" s="157">
        <v>0</v>
      </c>
      <c r="Z8" s="157">
        <v>0</v>
      </c>
      <c r="AA8" s="157">
        <v>0</v>
      </c>
      <c r="AB8" s="158">
        <v>2</v>
      </c>
      <c r="AC8" s="162">
        <v>0</v>
      </c>
      <c r="AD8" s="157">
        <v>3</v>
      </c>
      <c r="AE8" s="158">
        <v>26</v>
      </c>
      <c r="AF8" s="224">
        <v>4</v>
      </c>
      <c r="AG8" s="157">
        <v>0</v>
      </c>
      <c r="AH8" s="157">
        <v>19</v>
      </c>
      <c r="AI8" s="157">
        <v>0</v>
      </c>
      <c r="AJ8" s="157">
        <v>0</v>
      </c>
      <c r="AK8" s="163">
        <v>9</v>
      </c>
      <c r="AL8" s="164">
        <v>17</v>
      </c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  <c r="IE8" s="165"/>
      <c r="IF8" s="165"/>
      <c r="IG8" s="165"/>
      <c r="IH8" s="165"/>
      <c r="II8" s="165"/>
      <c r="IJ8" s="165"/>
      <c r="IK8" s="165"/>
      <c r="IL8" s="165"/>
      <c r="IM8" s="165"/>
      <c r="IN8" s="165"/>
      <c r="IO8" s="165"/>
      <c r="IP8" s="165"/>
      <c r="IQ8" s="165"/>
      <c r="IR8" s="165"/>
      <c r="IS8" s="165"/>
      <c r="IT8" s="165"/>
      <c r="IU8" s="165"/>
      <c r="IV8" s="165"/>
    </row>
    <row r="9" spans="1:256" ht="27" customHeight="1" x14ac:dyDescent="0.15">
      <c r="A9" s="167" t="s">
        <v>201</v>
      </c>
      <c r="B9" s="168">
        <v>169</v>
      </c>
      <c r="C9" s="169">
        <v>3</v>
      </c>
      <c r="D9" s="170">
        <v>1</v>
      </c>
      <c r="E9" s="171">
        <v>1</v>
      </c>
      <c r="F9" s="172">
        <v>1</v>
      </c>
      <c r="G9" s="169">
        <v>22</v>
      </c>
      <c r="H9" s="170">
        <v>14</v>
      </c>
      <c r="I9" s="171">
        <v>7</v>
      </c>
      <c r="J9" s="171">
        <v>0</v>
      </c>
      <c r="K9" s="172">
        <v>1</v>
      </c>
      <c r="L9" s="169">
        <v>8</v>
      </c>
      <c r="M9" s="170">
        <v>4</v>
      </c>
      <c r="N9" s="172">
        <v>4</v>
      </c>
      <c r="O9" s="169">
        <v>3</v>
      </c>
      <c r="P9" s="173">
        <v>1</v>
      </c>
      <c r="Q9" s="172">
        <v>2</v>
      </c>
      <c r="R9" s="169">
        <v>25</v>
      </c>
      <c r="S9" s="170">
        <v>15</v>
      </c>
      <c r="T9" s="171">
        <v>6</v>
      </c>
      <c r="U9" s="172">
        <v>4</v>
      </c>
      <c r="V9" s="174">
        <v>108</v>
      </c>
      <c r="W9" s="175">
        <v>3</v>
      </c>
      <c r="X9" s="176">
        <v>2</v>
      </c>
      <c r="Y9" s="176">
        <v>1</v>
      </c>
      <c r="Z9" s="176">
        <v>0</v>
      </c>
      <c r="AA9" s="176">
        <v>3</v>
      </c>
      <c r="AB9" s="177">
        <v>2</v>
      </c>
      <c r="AC9" s="175">
        <v>1</v>
      </c>
      <c r="AD9" s="176">
        <v>3</v>
      </c>
      <c r="AE9" s="177">
        <v>36</v>
      </c>
      <c r="AF9" s="175">
        <v>5</v>
      </c>
      <c r="AG9" s="176">
        <v>0</v>
      </c>
      <c r="AH9" s="176">
        <v>30</v>
      </c>
      <c r="AI9" s="176">
        <v>1</v>
      </c>
      <c r="AJ9" s="176">
        <v>0</v>
      </c>
      <c r="AK9" s="178">
        <v>0</v>
      </c>
      <c r="AL9" s="179">
        <v>23</v>
      </c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5"/>
      <c r="EN9" s="165"/>
      <c r="EO9" s="165"/>
      <c r="EP9" s="165"/>
      <c r="EQ9" s="165"/>
      <c r="ER9" s="165"/>
      <c r="ES9" s="165"/>
      <c r="ET9" s="165"/>
      <c r="EU9" s="165"/>
      <c r="EV9" s="165"/>
      <c r="EW9" s="165"/>
      <c r="EX9" s="165"/>
      <c r="EY9" s="165"/>
      <c r="EZ9" s="165"/>
      <c r="FA9" s="165"/>
      <c r="FB9" s="165"/>
      <c r="FC9" s="165"/>
      <c r="FD9" s="165"/>
      <c r="FE9" s="165"/>
      <c r="FF9" s="165"/>
      <c r="FG9" s="165"/>
      <c r="FH9" s="165"/>
      <c r="FI9" s="165"/>
      <c r="FJ9" s="165"/>
      <c r="FK9" s="165"/>
      <c r="FL9" s="165"/>
      <c r="FM9" s="165"/>
      <c r="FN9" s="165"/>
      <c r="FO9" s="165"/>
      <c r="FP9" s="165"/>
      <c r="FQ9" s="165"/>
      <c r="FR9" s="165"/>
      <c r="FS9" s="165"/>
      <c r="FT9" s="165"/>
      <c r="FU9" s="165"/>
      <c r="FV9" s="165"/>
      <c r="FW9" s="165"/>
      <c r="FX9" s="165"/>
      <c r="FY9" s="165"/>
      <c r="FZ9" s="165"/>
      <c r="GA9" s="165"/>
      <c r="GB9" s="165"/>
      <c r="GC9" s="165"/>
      <c r="GD9" s="165"/>
      <c r="GE9" s="165"/>
      <c r="GF9" s="165"/>
      <c r="GG9" s="165"/>
      <c r="GH9" s="165"/>
      <c r="GI9" s="165"/>
      <c r="GJ9" s="165"/>
      <c r="GK9" s="165"/>
      <c r="GL9" s="165"/>
      <c r="GM9" s="165"/>
      <c r="GN9" s="165"/>
      <c r="GO9" s="165"/>
      <c r="GP9" s="165"/>
      <c r="GQ9" s="165"/>
      <c r="GR9" s="165"/>
      <c r="GS9" s="165"/>
      <c r="GT9" s="165"/>
      <c r="GU9" s="165"/>
      <c r="GV9" s="165"/>
      <c r="GW9" s="165"/>
      <c r="GX9" s="165"/>
      <c r="GY9" s="165"/>
      <c r="GZ9" s="165"/>
      <c r="HA9" s="165"/>
      <c r="HB9" s="165"/>
      <c r="HC9" s="165"/>
      <c r="HD9" s="165"/>
      <c r="HE9" s="165"/>
      <c r="HF9" s="165"/>
      <c r="HG9" s="165"/>
      <c r="HH9" s="165"/>
      <c r="HI9" s="165"/>
      <c r="HJ9" s="165"/>
      <c r="HK9" s="165"/>
      <c r="HL9" s="165"/>
      <c r="HM9" s="165"/>
      <c r="HN9" s="165"/>
      <c r="HO9" s="165"/>
      <c r="HP9" s="165"/>
      <c r="HQ9" s="165"/>
      <c r="HR9" s="165"/>
      <c r="HS9" s="165"/>
      <c r="HT9" s="165"/>
      <c r="HU9" s="165"/>
      <c r="HV9" s="165"/>
      <c r="HW9" s="165"/>
      <c r="HX9" s="165"/>
      <c r="HY9" s="165"/>
      <c r="HZ9" s="165"/>
      <c r="IA9" s="165"/>
      <c r="IB9" s="165"/>
      <c r="IC9" s="165"/>
      <c r="ID9" s="165"/>
      <c r="IE9" s="165"/>
      <c r="IF9" s="165"/>
      <c r="IG9" s="165"/>
      <c r="IH9" s="165"/>
      <c r="II9" s="165"/>
      <c r="IJ9" s="165"/>
      <c r="IK9" s="165"/>
      <c r="IL9" s="165"/>
      <c r="IM9" s="165"/>
      <c r="IN9" s="165"/>
      <c r="IO9" s="165"/>
      <c r="IP9" s="165"/>
      <c r="IQ9" s="165"/>
      <c r="IR9" s="165"/>
      <c r="IS9" s="165"/>
      <c r="IT9" s="165"/>
      <c r="IU9" s="165"/>
      <c r="IV9" s="165"/>
    </row>
    <row r="10" spans="1:256" s="166" customFormat="1" ht="26.25" customHeight="1" x14ac:dyDescent="0.15">
      <c r="A10" s="180" t="s">
        <v>202</v>
      </c>
      <c r="B10" s="181">
        <v>257</v>
      </c>
      <c r="C10" s="182">
        <v>3</v>
      </c>
      <c r="D10" s="183">
        <v>1</v>
      </c>
      <c r="E10" s="184">
        <v>1</v>
      </c>
      <c r="F10" s="185">
        <v>1</v>
      </c>
      <c r="G10" s="182">
        <v>32</v>
      </c>
      <c r="H10" s="183">
        <v>19</v>
      </c>
      <c r="I10" s="184">
        <v>12</v>
      </c>
      <c r="J10" s="184">
        <v>0</v>
      </c>
      <c r="K10" s="185">
        <v>1</v>
      </c>
      <c r="L10" s="182">
        <v>11</v>
      </c>
      <c r="M10" s="183">
        <v>7</v>
      </c>
      <c r="N10" s="185">
        <v>4</v>
      </c>
      <c r="O10" s="182">
        <v>9</v>
      </c>
      <c r="P10" s="183">
        <v>2</v>
      </c>
      <c r="Q10" s="185">
        <v>7</v>
      </c>
      <c r="R10" s="182">
        <v>39</v>
      </c>
      <c r="S10" s="183">
        <v>22</v>
      </c>
      <c r="T10" s="184">
        <v>10</v>
      </c>
      <c r="U10" s="185">
        <v>7</v>
      </c>
      <c r="V10" s="186">
        <v>163</v>
      </c>
      <c r="W10" s="187">
        <v>4</v>
      </c>
      <c r="X10" s="184">
        <v>2</v>
      </c>
      <c r="Y10" s="184">
        <v>1</v>
      </c>
      <c r="Z10" s="184">
        <v>0</v>
      </c>
      <c r="AA10" s="184">
        <v>3</v>
      </c>
      <c r="AB10" s="185">
        <v>3</v>
      </c>
      <c r="AC10" s="187">
        <v>1</v>
      </c>
      <c r="AD10" s="184">
        <v>7</v>
      </c>
      <c r="AE10" s="185">
        <v>55</v>
      </c>
      <c r="AF10" s="187">
        <v>6</v>
      </c>
      <c r="AG10" s="184">
        <v>1</v>
      </c>
      <c r="AH10" s="184">
        <v>44</v>
      </c>
      <c r="AI10" s="184">
        <v>1</v>
      </c>
      <c r="AJ10" s="184">
        <v>0</v>
      </c>
      <c r="AK10" s="184">
        <v>0</v>
      </c>
      <c r="AL10" s="188">
        <v>35</v>
      </c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65"/>
      <c r="FK10" s="165"/>
      <c r="FL10" s="165"/>
      <c r="FM10" s="165"/>
      <c r="FN10" s="165"/>
      <c r="FO10" s="165"/>
      <c r="FP10" s="165"/>
      <c r="FQ10" s="165"/>
      <c r="FR10" s="165"/>
      <c r="FS10" s="165"/>
      <c r="FT10" s="165"/>
      <c r="FU10" s="165"/>
      <c r="FV10" s="165"/>
      <c r="FW10" s="165"/>
      <c r="FX10" s="165"/>
      <c r="FY10" s="165"/>
      <c r="FZ10" s="165"/>
      <c r="GA10" s="165"/>
      <c r="GB10" s="165"/>
      <c r="GC10" s="165"/>
      <c r="GD10" s="165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  <c r="IE10" s="165"/>
      <c r="IF10" s="165"/>
      <c r="IG10" s="165"/>
      <c r="IH10" s="165"/>
      <c r="II10" s="165"/>
      <c r="IJ10" s="165"/>
      <c r="IK10" s="165"/>
      <c r="IL10" s="165"/>
      <c r="IM10" s="165"/>
      <c r="IN10" s="165"/>
      <c r="IO10" s="165"/>
      <c r="IP10" s="165"/>
      <c r="IQ10" s="165"/>
      <c r="IR10" s="165"/>
      <c r="IS10" s="165"/>
      <c r="IT10" s="165"/>
      <c r="IU10" s="165"/>
      <c r="IV10" s="165"/>
    </row>
    <row r="11" spans="1:256" s="166" customFormat="1" ht="28.5" customHeight="1" x14ac:dyDescent="0.15">
      <c r="A11" s="189" t="s">
        <v>203</v>
      </c>
      <c r="B11" s="190">
        <v>400</v>
      </c>
      <c r="C11" s="191">
        <v>5</v>
      </c>
      <c r="D11" s="192">
        <v>1</v>
      </c>
      <c r="E11" s="193">
        <v>1</v>
      </c>
      <c r="F11" s="194">
        <v>3</v>
      </c>
      <c r="G11" s="191">
        <v>52</v>
      </c>
      <c r="H11" s="192">
        <v>26</v>
      </c>
      <c r="I11" s="193">
        <v>25</v>
      </c>
      <c r="J11" s="193">
        <v>0</v>
      </c>
      <c r="K11" s="194">
        <v>1</v>
      </c>
      <c r="L11" s="191">
        <v>25</v>
      </c>
      <c r="M11" s="192">
        <v>21</v>
      </c>
      <c r="N11" s="194">
        <v>4</v>
      </c>
      <c r="O11" s="191">
        <v>13</v>
      </c>
      <c r="P11" s="192">
        <v>4</v>
      </c>
      <c r="Q11" s="194">
        <v>9</v>
      </c>
      <c r="R11" s="191">
        <v>54</v>
      </c>
      <c r="S11" s="192">
        <v>33</v>
      </c>
      <c r="T11" s="193">
        <v>12</v>
      </c>
      <c r="U11" s="194">
        <v>9</v>
      </c>
      <c r="V11" s="195">
        <v>251</v>
      </c>
      <c r="W11" s="196">
        <v>4</v>
      </c>
      <c r="X11" s="193">
        <v>5</v>
      </c>
      <c r="Y11" s="193">
        <v>1</v>
      </c>
      <c r="Z11" s="193">
        <v>0</v>
      </c>
      <c r="AA11" s="193">
        <v>8</v>
      </c>
      <c r="AB11" s="194">
        <v>8</v>
      </c>
      <c r="AC11" s="196">
        <v>3</v>
      </c>
      <c r="AD11" s="193">
        <v>7</v>
      </c>
      <c r="AE11" s="194">
        <v>75</v>
      </c>
      <c r="AF11" s="196">
        <v>16</v>
      </c>
      <c r="AG11" s="193">
        <v>8</v>
      </c>
      <c r="AH11" s="193">
        <v>68</v>
      </c>
      <c r="AI11" s="193">
        <v>1</v>
      </c>
      <c r="AJ11" s="193">
        <v>1</v>
      </c>
      <c r="AK11" s="193">
        <v>0</v>
      </c>
      <c r="AL11" s="197">
        <v>46</v>
      </c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5"/>
      <c r="EC11" s="165"/>
      <c r="ED11" s="165"/>
      <c r="EE11" s="165"/>
      <c r="EF11" s="165"/>
      <c r="EG11" s="165"/>
      <c r="EH11" s="165"/>
      <c r="EI11" s="165"/>
      <c r="EJ11" s="165"/>
      <c r="EK11" s="165"/>
      <c r="EL11" s="165"/>
      <c r="EM11" s="165"/>
      <c r="EN11" s="165"/>
      <c r="EO11" s="165"/>
      <c r="EP11" s="165"/>
      <c r="EQ11" s="165"/>
      <c r="ER11" s="165"/>
      <c r="ES11" s="165"/>
      <c r="ET11" s="165"/>
      <c r="EU11" s="165"/>
      <c r="EV11" s="165"/>
      <c r="EW11" s="165"/>
      <c r="EX11" s="165"/>
      <c r="EY11" s="165"/>
      <c r="EZ11" s="165"/>
      <c r="FA11" s="165"/>
      <c r="FB11" s="165"/>
      <c r="FC11" s="165"/>
      <c r="FD11" s="165"/>
      <c r="FE11" s="165"/>
      <c r="FF11" s="165"/>
      <c r="FG11" s="165"/>
      <c r="FH11" s="165"/>
      <c r="FI11" s="165"/>
      <c r="FJ11" s="165"/>
      <c r="FK11" s="165"/>
      <c r="FL11" s="165"/>
      <c r="FM11" s="165"/>
      <c r="FN11" s="165"/>
      <c r="FO11" s="165"/>
      <c r="FP11" s="165"/>
      <c r="FQ11" s="165"/>
      <c r="FR11" s="165"/>
      <c r="FS11" s="165"/>
      <c r="FT11" s="165"/>
      <c r="FU11" s="165"/>
      <c r="FV11" s="165"/>
      <c r="FW11" s="165"/>
      <c r="FX11" s="165"/>
      <c r="FY11" s="165"/>
      <c r="FZ11" s="165"/>
      <c r="GA11" s="165"/>
      <c r="GB11" s="165"/>
      <c r="GC11" s="165"/>
      <c r="GD11" s="165"/>
      <c r="GE11" s="165"/>
      <c r="GF11" s="165"/>
      <c r="GG11" s="165"/>
      <c r="GH11" s="165"/>
      <c r="GI11" s="165"/>
      <c r="GJ11" s="165"/>
      <c r="GK11" s="165"/>
      <c r="GL11" s="165"/>
      <c r="GM11" s="165"/>
      <c r="GN11" s="165"/>
      <c r="GO11" s="165"/>
      <c r="GP11" s="165"/>
      <c r="GQ11" s="165"/>
      <c r="GR11" s="165"/>
      <c r="GS11" s="165"/>
      <c r="GT11" s="165"/>
      <c r="GU11" s="165"/>
      <c r="GV11" s="165"/>
      <c r="GW11" s="165"/>
      <c r="GX11" s="165"/>
      <c r="GY11" s="165"/>
      <c r="GZ11" s="165"/>
      <c r="HA11" s="165"/>
      <c r="HB11" s="165"/>
      <c r="HC11" s="165"/>
      <c r="HD11" s="165"/>
      <c r="HE11" s="165"/>
      <c r="HF11" s="165"/>
      <c r="HG11" s="165"/>
      <c r="HH11" s="165"/>
      <c r="HI11" s="165"/>
      <c r="HJ11" s="165"/>
      <c r="HK11" s="165"/>
      <c r="HL11" s="165"/>
      <c r="HM11" s="165"/>
      <c r="HN11" s="165"/>
      <c r="HO11" s="165"/>
      <c r="HP11" s="165"/>
      <c r="HQ11" s="165"/>
      <c r="HR11" s="165"/>
      <c r="HS11" s="165"/>
      <c r="HT11" s="165"/>
      <c r="HU11" s="165"/>
      <c r="HV11" s="165"/>
      <c r="HW11" s="165"/>
      <c r="HX11" s="165"/>
      <c r="HY11" s="165"/>
      <c r="HZ11" s="165"/>
      <c r="IA11" s="165"/>
      <c r="IB11" s="165"/>
      <c r="IC11" s="165"/>
      <c r="ID11" s="165"/>
      <c r="IE11" s="165"/>
      <c r="IF11" s="165"/>
      <c r="IG11" s="165"/>
      <c r="IH11" s="165"/>
      <c r="II11" s="165"/>
      <c r="IJ11" s="165"/>
      <c r="IK11" s="165"/>
      <c r="IL11" s="165"/>
      <c r="IM11" s="165"/>
      <c r="IN11" s="165"/>
      <c r="IO11" s="165"/>
      <c r="IP11" s="165"/>
      <c r="IQ11" s="165"/>
      <c r="IR11" s="165"/>
      <c r="IS11" s="165"/>
      <c r="IT11" s="165"/>
      <c r="IU11" s="165"/>
      <c r="IV11" s="165"/>
    </row>
    <row r="12" spans="1:256" s="166" customFormat="1" ht="26.25" customHeight="1" x14ac:dyDescent="0.15">
      <c r="A12" s="180" t="s">
        <v>204</v>
      </c>
      <c r="B12" s="181">
        <v>503</v>
      </c>
      <c r="C12" s="182">
        <v>5</v>
      </c>
      <c r="D12" s="183">
        <v>1</v>
      </c>
      <c r="E12" s="184">
        <v>1</v>
      </c>
      <c r="F12" s="185">
        <v>3</v>
      </c>
      <c r="G12" s="182">
        <v>69</v>
      </c>
      <c r="H12" s="183">
        <v>30</v>
      </c>
      <c r="I12" s="184">
        <v>33</v>
      </c>
      <c r="J12" s="184">
        <v>2</v>
      </c>
      <c r="K12" s="185">
        <v>4</v>
      </c>
      <c r="L12" s="182">
        <v>26</v>
      </c>
      <c r="M12" s="183">
        <v>22</v>
      </c>
      <c r="N12" s="185">
        <v>4</v>
      </c>
      <c r="O12" s="182">
        <v>16</v>
      </c>
      <c r="P12" s="183">
        <v>4</v>
      </c>
      <c r="Q12" s="185">
        <v>12</v>
      </c>
      <c r="R12" s="182">
        <v>65</v>
      </c>
      <c r="S12" s="183">
        <v>39</v>
      </c>
      <c r="T12" s="184">
        <v>15</v>
      </c>
      <c r="U12" s="185">
        <v>11</v>
      </c>
      <c r="V12" s="186">
        <v>322</v>
      </c>
      <c r="W12" s="187">
        <v>5</v>
      </c>
      <c r="X12" s="184">
        <v>5</v>
      </c>
      <c r="Y12" s="184">
        <v>1</v>
      </c>
      <c r="Z12" s="184">
        <v>0</v>
      </c>
      <c r="AA12" s="184">
        <v>8</v>
      </c>
      <c r="AB12" s="185">
        <v>14</v>
      </c>
      <c r="AC12" s="187">
        <v>5</v>
      </c>
      <c r="AD12" s="184">
        <v>7</v>
      </c>
      <c r="AE12" s="185">
        <v>86</v>
      </c>
      <c r="AF12" s="187">
        <v>18</v>
      </c>
      <c r="AG12" s="184">
        <v>13</v>
      </c>
      <c r="AH12" s="184">
        <v>88</v>
      </c>
      <c r="AI12" s="184">
        <v>1</v>
      </c>
      <c r="AJ12" s="184">
        <v>2</v>
      </c>
      <c r="AK12" s="184">
        <v>0</v>
      </c>
      <c r="AL12" s="188">
        <v>69</v>
      </c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  <c r="DT12" s="165"/>
      <c r="DU12" s="165"/>
      <c r="DV12" s="165"/>
      <c r="DW12" s="165"/>
      <c r="DX12" s="165"/>
      <c r="DY12" s="165"/>
      <c r="DZ12" s="165"/>
      <c r="EA12" s="165"/>
      <c r="EB12" s="165"/>
      <c r="EC12" s="165"/>
      <c r="ED12" s="165"/>
      <c r="EE12" s="165"/>
      <c r="EF12" s="165"/>
      <c r="EG12" s="165"/>
      <c r="EH12" s="165"/>
      <c r="EI12" s="165"/>
      <c r="EJ12" s="165"/>
      <c r="EK12" s="165"/>
      <c r="EL12" s="165"/>
      <c r="EM12" s="165"/>
      <c r="EN12" s="165"/>
      <c r="EO12" s="165"/>
      <c r="EP12" s="165"/>
      <c r="EQ12" s="165"/>
      <c r="ER12" s="165"/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165"/>
      <c r="FG12" s="165"/>
      <c r="FH12" s="165"/>
      <c r="FI12" s="165"/>
      <c r="FJ12" s="165"/>
      <c r="FK12" s="165"/>
      <c r="FL12" s="165"/>
      <c r="FM12" s="165"/>
      <c r="FN12" s="165"/>
      <c r="FO12" s="165"/>
      <c r="FP12" s="165"/>
      <c r="FQ12" s="165"/>
      <c r="FR12" s="165"/>
      <c r="FS12" s="165"/>
      <c r="FT12" s="165"/>
      <c r="FU12" s="165"/>
      <c r="FV12" s="165"/>
      <c r="FW12" s="165"/>
      <c r="FX12" s="165"/>
      <c r="FY12" s="165"/>
      <c r="FZ12" s="165"/>
      <c r="GA12" s="165"/>
      <c r="GB12" s="165"/>
      <c r="GC12" s="165"/>
      <c r="GD12" s="165"/>
      <c r="GE12" s="165"/>
      <c r="GF12" s="165"/>
      <c r="GG12" s="165"/>
      <c r="GH12" s="165"/>
      <c r="GI12" s="165"/>
      <c r="GJ12" s="165"/>
      <c r="GK12" s="165"/>
      <c r="GL12" s="165"/>
      <c r="GM12" s="165"/>
      <c r="GN12" s="165"/>
      <c r="GO12" s="165"/>
      <c r="GP12" s="165"/>
      <c r="GQ12" s="165"/>
      <c r="GR12" s="165"/>
      <c r="GS12" s="165"/>
      <c r="GT12" s="165"/>
      <c r="GU12" s="165"/>
      <c r="GV12" s="165"/>
      <c r="GW12" s="165"/>
      <c r="GX12" s="165"/>
      <c r="GY12" s="165"/>
      <c r="GZ12" s="165"/>
      <c r="HA12" s="165"/>
      <c r="HB12" s="165"/>
      <c r="HC12" s="165"/>
      <c r="HD12" s="165"/>
      <c r="HE12" s="165"/>
      <c r="HF12" s="165"/>
      <c r="HG12" s="165"/>
      <c r="HH12" s="165"/>
      <c r="HI12" s="165"/>
      <c r="HJ12" s="165"/>
      <c r="HK12" s="165"/>
      <c r="HL12" s="165"/>
      <c r="HM12" s="165"/>
      <c r="HN12" s="165"/>
      <c r="HO12" s="165"/>
      <c r="HP12" s="165"/>
      <c r="HQ12" s="165"/>
      <c r="HR12" s="165"/>
      <c r="HS12" s="165"/>
      <c r="HT12" s="165"/>
      <c r="HU12" s="165"/>
      <c r="HV12" s="165"/>
      <c r="HW12" s="165"/>
      <c r="HX12" s="165"/>
      <c r="HY12" s="165"/>
      <c r="HZ12" s="165"/>
      <c r="IA12" s="165"/>
      <c r="IB12" s="165"/>
      <c r="IC12" s="165"/>
      <c r="ID12" s="165"/>
      <c r="IE12" s="165"/>
      <c r="IF12" s="165"/>
      <c r="IG12" s="165"/>
      <c r="IH12" s="165"/>
      <c r="II12" s="165"/>
      <c r="IJ12" s="165"/>
      <c r="IK12" s="165"/>
      <c r="IL12" s="165"/>
      <c r="IM12" s="165"/>
      <c r="IN12" s="165"/>
      <c r="IO12" s="165"/>
      <c r="IP12" s="165"/>
      <c r="IQ12" s="165"/>
      <c r="IR12" s="165"/>
      <c r="IS12" s="165"/>
      <c r="IT12" s="165"/>
      <c r="IU12" s="165"/>
      <c r="IV12" s="165"/>
    </row>
    <row r="13" spans="1:256" s="166" customFormat="1" ht="26.25" customHeight="1" x14ac:dyDescent="0.15">
      <c r="A13" s="189" t="s">
        <v>205</v>
      </c>
      <c r="B13" s="190">
        <v>621</v>
      </c>
      <c r="C13" s="191">
        <v>5</v>
      </c>
      <c r="D13" s="192">
        <v>1</v>
      </c>
      <c r="E13" s="193">
        <v>1</v>
      </c>
      <c r="F13" s="194">
        <v>3</v>
      </c>
      <c r="G13" s="191">
        <v>88</v>
      </c>
      <c r="H13" s="192">
        <v>37</v>
      </c>
      <c r="I13" s="193">
        <v>44</v>
      </c>
      <c r="J13" s="193">
        <v>3</v>
      </c>
      <c r="K13" s="194">
        <v>4</v>
      </c>
      <c r="L13" s="191">
        <v>35</v>
      </c>
      <c r="M13" s="192">
        <v>30</v>
      </c>
      <c r="N13" s="194">
        <v>5</v>
      </c>
      <c r="O13" s="191">
        <v>18</v>
      </c>
      <c r="P13" s="192">
        <v>5</v>
      </c>
      <c r="Q13" s="194">
        <v>13</v>
      </c>
      <c r="R13" s="191">
        <v>87</v>
      </c>
      <c r="S13" s="192">
        <v>49</v>
      </c>
      <c r="T13" s="193">
        <v>20</v>
      </c>
      <c r="U13" s="194">
        <v>18</v>
      </c>
      <c r="V13" s="195">
        <v>388</v>
      </c>
      <c r="W13" s="196">
        <v>5</v>
      </c>
      <c r="X13" s="193">
        <v>5</v>
      </c>
      <c r="Y13" s="193">
        <v>1</v>
      </c>
      <c r="Z13" s="193">
        <f>-AA138</f>
        <v>0</v>
      </c>
      <c r="AA13" s="193">
        <v>8</v>
      </c>
      <c r="AB13" s="194">
        <v>16</v>
      </c>
      <c r="AC13" s="196">
        <v>7</v>
      </c>
      <c r="AD13" s="193">
        <v>10</v>
      </c>
      <c r="AE13" s="194">
        <v>106</v>
      </c>
      <c r="AF13" s="196">
        <v>23</v>
      </c>
      <c r="AG13" s="193">
        <v>14</v>
      </c>
      <c r="AH13" s="193">
        <v>105</v>
      </c>
      <c r="AI13" s="193">
        <v>1</v>
      </c>
      <c r="AJ13" s="193">
        <v>2</v>
      </c>
      <c r="AK13" s="193">
        <v>0</v>
      </c>
      <c r="AL13" s="197">
        <v>85</v>
      </c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  <c r="HF13" s="165"/>
      <c r="HG13" s="165"/>
      <c r="HH13" s="165"/>
      <c r="HI13" s="165"/>
      <c r="HJ13" s="165"/>
      <c r="HK13" s="165"/>
      <c r="HL13" s="165"/>
      <c r="HM13" s="165"/>
      <c r="HN13" s="165"/>
      <c r="HO13" s="165"/>
      <c r="HP13" s="165"/>
      <c r="HQ13" s="165"/>
      <c r="HR13" s="165"/>
      <c r="HS13" s="165"/>
      <c r="HT13" s="165"/>
      <c r="HU13" s="165"/>
      <c r="HV13" s="165"/>
      <c r="HW13" s="165"/>
      <c r="HX13" s="165"/>
      <c r="HY13" s="165"/>
      <c r="HZ13" s="165"/>
      <c r="IA13" s="165"/>
      <c r="IB13" s="165"/>
      <c r="IC13" s="165"/>
      <c r="ID13" s="165"/>
      <c r="IE13" s="165"/>
      <c r="IF13" s="165"/>
      <c r="IG13" s="165"/>
      <c r="IH13" s="165"/>
      <c r="II13" s="165"/>
      <c r="IJ13" s="165"/>
      <c r="IK13" s="165"/>
      <c r="IL13" s="165"/>
      <c r="IM13" s="165"/>
      <c r="IN13" s="165"/>
      <c r="IO13" s="165"/>
      <c r="IP13" s="165"/>
      <c r="IQ13" s="165"/>
      <c r="IR13" s="165"/>
      <c r="IS13" s="165"/>
      <c r="IT13" s="165"/>
      <c r="IU13" s="165"/>
      <c r="IV13" s="165"/>
    </row>
    <row r="14" spans="1:256" s="166" customFormat="1" ht="26.25" customHeight="1" x14ac:dyDescent="0.15">
      <c r="A14" s="180" t="s">
        <v>206</v>
      </c>
      <c r="B14" s="181">
        <v>763</v>
      </c>
      <c r="C14" s="182">
        <v>8</v>
      </c>
      <c r="D14" s="183">
        <v>1</v>
      </c>
      <c r="E14" s="184">
        <v>1</v>
      </c>
      <c r="F14" s="185">
        <v>6</v>
      </c>
      <c r="G14" s="182">
        <v>100</v>
      </c>
      <c r="H14" s="183">
        <v>44</v>
      </c>
      <c r="I14" s="184">
        <v>48</v>
      </c>
      <c r="J14" s="184">
        <v>3</v>
      </c>
      <c r="K14" s="185">
        <v>5</v>
      </c>
      <c r="L14" s="182">
        <v>45</v>
      </c>
      <c r="M14" s="183">
        <v>40</v>
      </c>
      <c r="N14" s="185">
        <v>5</v>
      </c>
      <c r="O14" s="182">
        <v>21</v>
      </c>
      <c r="P14" s="183">
        <v>7</v>
      </c>
      <c r="Q14" s="185">
        <v>14</v>
      </c>
      <c r="R14" s="182">
        <v>104</v>
      </c>
      <c r="S14" s="183">
        <v>58</v>
      </c>
      <c r="T14" s="184">
        <v>23</v>
      </c>
      <c r="U14" s="185">
        <v>23</v>
      </c>
      <c r="V14" s="186">
        <v>485</v>
      </c>
      <c r="W14" s="187">
        <v>6</v>
      </c>
      <c r="X14" s="184">
        <v>6</v>
      </c>
      <c r="Y14" s="184">
        <v>1</v>
      </c>
      <c r="Z14" s="184">
        <v>0</v>
      </c>
      <c r="AA14" s="184">
        <v>9</v>
      </c>
      <c r="AB14" s="185">
        <v>19</v>
      </c>
      <c r="AC14" s="187">
        <v>7</v>
      </c>
      <c r="AD14" s="184">
        <v>18</v>
      </c>
      <c r="AE14" s="185">
        <v>137</v>
      </c>
      <c r="AF14" s="187">
        <v>26</v>
      </c>
      <c r="AG14" s="184">
        <v>18</v>
      </c>
      <c r="AH14" s="184">
        <v>121</v>
      </c>
      <c r="AI14" s="184">
        <v>1</v>
      </c>
      <c r="AJ14" s="184">
        <v>2</v>
      </c>
      <c r="AK14" s="184">
        <v>0</v>
      </c>
      <c r="AL14" s="188">
        <v>114</v>
      </c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  <c r="DT14" s="165"/>
      <c r="DU14" s="165"/>
      <c r="DV14" s="165"/>
      <c r="DW14" s="165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65"/>
      <c r="EW14" s="165"/>
      <c r="EX14" s="165"/>
      <c r="EY14" s="165"/>
      <c r="EZ14" s="165"/>
      <c r="FA14" s="165"/>
      <c r="FB14" s="165"/>
      <c r="FC14" s="165"/>
      <c r="FD14" s="165"/>
      <c r="FE14" s="165"/>
      <c r="FF14" s="165"/>
      <c r="FG14" s="165"/>
      <c r="FH14" s="165"/>
      <c r="FI14" s="165"/>
      <c r="FJ14" s="165"/>
      <c r="FK14" s="165"/>
      <c r="FL14" s="165"/>
      <c r="FM14" s="165"/>
      <c r="FN14" s="165"/>
      <c r="FO14" s="165"/>
      <c r="FP14" s="165"/>
      <c r="FQ14" s="165"/>
      <c r="FR14" s="165"/>
      <c r="FS14" s="165"/>
      <c r="FT14" s="165"/>
      <c r="FU14" s="165"/>
      <c r="FV14" s="165"/>
      <c r="FW14" s="165"/>
      <c r="FX14" s="165"/>
      <c r="FY14" s="165"/>
      <c r="FZ14" s="165"/>
      <c r="GA14" s="165"/>
      <c r="GB14" s="165"/>
      <c r="GC14" s="165"/>
      <c r="GD14" s="165"/>
      <c r="GE14" s="165"/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165"/>
      <c r="GY14" s="165"/>
      <c r="GZ14" s="165"/>
      <c r="HA14" s="165"/>
      <c r="HB14" s="165"/>
      <c r="HC14" s="165"/>
      <c r="HD14" s="165"/>
      <c r="HE14" s="165"/>
      <c r="HF14" s="165"/>
      <c r="HG14" s="165"/>
      <c r="HH14" s="165"/>
      <c r="HI14" s="165"/>
      <c r="HJ14" s="165"/>
      <c r="HK14" s="165"/>
      <c r="HL14" s="165"/>
      <c r="HM14" s="165"/>
      <c r="HN14" s="165"/>
      <c r="HO14" s="165"/>
      <c r="HP14" s="165"/>
      <c r="HQ14" s="165"/>
      <c r="HR14" s="165"/>
      <c r="HS14" s="165"/>
      <c r="HT14" s="165"/>
      <c r="HU14" s="165"/>
      <c r="HV14" s="165"/>
      <c r="HW14" s="165"/>
      <c r="HX14" s="165"/>
      <c r="HY14" s="165"/>
      <c r="HZ14" s="165"/>
      <c r="IA14" s="165"/>
      <c r="IB14" s="165"/>
      <c r="IC14" s="165"/>
      <c r="ID14" s="165"/>
      <c r="IE14" s="165"/>
      <c r="IF14" s="165"/>
      <c r="IG14" s="165"/>
      <c r="IH14" s="165"/>
      <c r="II14" s="165"/>
      <c r="IJ14" s="165"/>
      <c r="IK14" s="165"/>
      <c r="IL14" s="165"/>
      <c r="IM14" s="165"/>
      <c r="IN14" s="165"/>
      <c r="IO14" s="165"/>
      <c r="IP14" s="165"/>
      <c r="IQ14" s="165"/>
      <c r="IR14" s="165"/>
      <c r="IS14" s="165"/>
      <c r="IT14" s="165"/>
      <c r="IU14" s="165"/>
      <c r="IV14" s="165"/>
    </row>
    <row r="15" spans="1:256" s="166" customFormat="1" ht="26.25" customHeight="1" x14ac:dyDescent="0.15">
      <c r="A15" s="189" t="s">
        <v>207</v>
      </c>
      <c r="B15" s="190">
        <v>879</v>
      </c>
      <c r="C15" s="191">
        <v>9</v>
      </c>
      <c r="D15" s="192">
        <v>1</v>
      </c>
      <c r="E15" s="193">
        <v>1</v>
      </c>
      <c r="F15" s="194">
        <v>7</v>
      </c>
      <c r="G15" s="191">
        <v>111</v>
      </c>
      <c r="H15" s="192">
        <v>49</v>
      </c>
      <c r="I15" s="193">
        <v>53</v>
      </c>
      <c r="J15" s="193">
        <v>3</v>
      </c>
      <c r="K15" s="194">
        <v>6</v>
      </c>
      <c r="L15" s="191">
        <v>54</v>
      </c>
      <c r="M15" s="192">
        <v>48</v>
      </c>
      <c r="N15" s="194">
        <v>6</v>
      </c>
      <c r="O15" s="191">
        <v>28</v>
      </c>
      <c r="P15" s="192">
        <v>7</v>
      </c>
      <c r="Q15" s="194">
        <v>21</v>
      </c>
      <c r="R15" s="191">
        <v>117</v>
      </c>
      <c r="S15" s="192">
        <v>65</v>
      </c>
      <c r="T15" s="193">
        <v>25</v>
      </c>
      <c r="U15" s="194">
        <v>27</v>
      </c>
      <c r="V15" s="225">
        <v>560</v>
      </c>
      <c r="W15" s="196">
        <v>6</v>
      </c>
      <c r="X15" s="193">
        <v>7</v>
      </c>
      <c r="Y15" s="193">
        <v>1</v>
      </c>
      <c r="Z15" s="193">
        <v>0</v>
      </c>
      <c r="AA15" s="193">
        <v>11</v>
      </c>
      <c r="AB15" s="194">
        <v>19</v>
      </c>
      <c r="AC15" s="196">
        <v>8</v>
      </c>
      <c r="AD15" s="193">
        <v>26</v>
      </c>
      <c r="AE15" s="194">
        <v>148</v>
      </c>
      <c r="AF15" s="196">
        <v>32</v>
      </c>
      <c r="AG15" s="193">
        <v>22</v>
      </c>
      <c r="AH15" s="193">
        <v>146</v>
      </c>
      <c r="AI15" s="193">
        <v>1</v>
      </c>
      <c r="AJ15" s="193">
        <v>2</v>
      </c>
      <c r="AK15" s="193">
        <v>0</v>
      </c>
      <c r="AL15" s="197">
        <v>131</v>
      </c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  <c r="IE15" s="165"/>
      <c r="IF15" s="165"/>
      <c r="IG15" s="165"/>
      <c r="IH15" s="165"/>
      <c r="II15" s="165"/>
      <c r="IJ15" s="165"/>
      <c r="IK15" s="165"/>
      <c r="IL15" s="165"/>
      <c r="IM15" s="165"/>
      <c r="IN15" s="165"/>
      <c r="IO15" s="165"/>
      <c r="IP15" s="165"/>
      <c r="IQ15" s="165"/>
      <c r="IR15" s="165"/>
      <c r="IS15" s="165"/>
      <c r="IT15" s="165"/>
      <c r="IU15" s="165"/>
      <c r="IV15" s="165"/>
    </row>
    <row r="16" spans="1:256" s="166" customFormat="1" ht="30" customHeight="1" x14ac:dyDescent="0.15">
      <c r="A16" s="180" t="s">
        <v>208</v>
      </c>
      <c r="B16" s="181">
        <v>974</v>
      </c>
      <c r="C16" s="182">
        <v>11</v>
      </c>
      <c r="D16" s="183">
        <v>1</v>
      </c>
      <c r="E16" s="184">
        <v>1</v>
      </c>
      <c r="F16" s="185">
        <v>8</v>
      </c>
      <c r="G16" s="182">
        <v>121</v>
      </c>
      <c r="H16" s="183">
        <v>53</v>
      </c>
      <c r="I16" s="184">
        <v>56</v>
      </c>
      <c r="J16" s="184">
        <v>4</v>
      </c>
      <c r="K16" s="185">
        <v>8</v>
      </c>
      <c r="L16" s="182">
        <v>60</v>
      </c>
      <c r="M16" s="183">
        <v>54</v>
      </c>
      <c r="N16" s="185">
        <v>6</v>
      </c>
      <c r="O16" s="182">
        <v>30</v>
      </c>
      <c r="P16" s="183">
        <v>7</v>
      </c>
      <c r="Q16" s="185">
        <v>23</v>
      </c>
      <c r="R16" s="182">
        <v>135</v>
      </c>
      <c r="S16" s="183">
        <v>74</v>
      </c>
      <c r="T16" s="184">
        <v>27</v>
      </c>
      <c r="U16" s="185">
        <v>34</v>
      </c>
      <c r="V16" s="186">
        <v>617</v>
      </c>
      <c r="W16" s="187">
        <v>6</v>
      </c>
      <c r="X16" s="184">
        <v>10</v>
      </c>
      <c r="Y16" s="184">
        <v>1</v>
      </c>
      <c r="Z16" s="184">
        <v>0</v>
      </c>
      <c r="AA16" s="184">
        <v>12</v>
      </c>
      <c r="AB16" s="185">
        <v>23</v>
      </c>
      <c r="AC16" s="187">
        <v>8</v>
      </c>
      <c r="AD16" s="184">
        <v>28</v>
      </c>
      <c r="AE16" s="185">
        <v>164</v>
      </c>
      <c r="AF16" s="187">
        <v>33</v>
      </c>
      <c r="AG16" s="184">
        <v>22</v>
      </c>
      <c r="AH16" s="184">
        <v>162</v>
      </c>
      <c r="AI16" s="184">
        <v>1</v>
      </c>
      <c r="AJ16" s="184">
        <v>2</v>
      </c>
      <c r="AK16" s="184">
        <v>1</v>
      </c>
      <c r="AL16" s="188">
        <v>144</v>
      </c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65"/>
      <c r="HG16" s="165"/>
      <c r="HH16" s="165"/>
      <c r="HI16" s="165"/>
      <c r="HJ16" s="165"/>
      <c r="HK16" s="165"/>
      <c r="HL16" s="165"/>
      <c r="HM16" s="165"/>
      <c r="HN16" s="165"/>
      <c r="HO16" s="165"/>
      <c r="HP16" s="165"/>
      <c r="HQ16" s="165"/>
      <c r="HR16" s="165"/>
      <c r="HS16" s="165"/>
      <c r="HT16" s="165"/>
      <c r="HU16" s="165"/>
      <c r="HV16" s="165"/>
      <c r="HW16" s="165"/>
      <c r="HX16" s="165"/>
      <c r="HY16" s="165"/>
      <c r="HZ16" s="165"/>
      <c r="IA16" s="165"/>
      <c r="IB16" s="165"/>
      <c r="IC16" s="165"/>
      <c r="ID16" s="165"/>
      <c r="IE16" s="165"/>
      <c r="IF16" s="165"/>
      <c r="IG16" s="165"/>
      <c r="IH16" s="165"/>
      <c r="II16" s="165"/>
      <c r="IJ16" s="165"/>
      <c r="IK16" s="165"/>
      <c r="IL16" s="165"/>
      <c r="IM16" s="165"/>
      <c r="IN16" s="165"/>
      <c r="IO16" s="165"/>
      <c r="IP16" s="165"/>
      <c r="IQ16" s="165"/>
      <c r="IR16" s="165"/>
      <c r="IS16" s="165"/>
      <c r="IT16" s="165"/>
      <c r="IU16" s="165"/>
      <c r="IV16" s="165"/>
    </row>
    <row r="17" spans="1:256" s="166" customFormat="1" ht="26.25" customHeight="1" x14ac:dyDescent="0.15">
      <c r="A17" s="189" t="s">
        <v>209</v>
      </c>
      <c r="B17" s="190">
        <v>1088</v>
      </c>
      <c r="C17" s="191">
        <v>13</v>
      </c>
      <c r="D17" s="192">
        <v>1</v>
      </c>
      <c r="E17" s="193">
        <v>1</v>
      </c>
      <c r="F17" s="194">
        <v>11</v>
      </c>
      <c r="G17" s="191">
        <v>135</v>
      </c>
      <c r="H17" s="192">
        <v>62</v>
      </c>
      <c r="I17" s="193">
        <v>61</v>
      </c>
      <c r="J17" s="193">
        <v>4</v>
      </c>
      <c r="K17" s="194">
        <v>8</v>
      </c>
      <c r="L17" s="191">
        <v>65</v>
      </c>
      <c r="M17" s="192">
        <v>59</v>
      </c>
      <c r="N17" s="194">
        <v>6</v>
      </c>
      <c r="O17" s="191">
        <v>38</v>
      </c>
      <c r="P17" s="192">
        <v>9</v>
      </c>
      <c r="Q17" s="194">
        <v>29</v>
      </c>
      <c r="R17" s="191">
        <v>153</v>
      </c>
      <c r="S17" s="192">
        <v>86</v>
      </c>
      <c r="T17" s="193">
        <v>30</v>
      </c>
      <c r="U17" s="194">
        <v>37</v>
      </c>
      <c r="V17" s="195">
        <v>684</v>
      </c>
      <c r="W17" s="196">
        <v>8</v>
      </c>
      <c r="X17" s="193">
        <v>11</v>
      </c>
      <c r="Y17" s="193">
        <v>1</v>
      </c>
      <c r="Z17" s="193">
        <v>0</v>
      </c>
      <c r="AA17" s="193">
        <v>12</v>
      </c>
      <c r="AB17" s="194">
        <v>27</v>
      </c>
      <c r="AC17" s="196">
        <v>10</v>
      </c>
      <c r="AD17" s="193">
        <v>31</v>
      </c>
      <c r="AE17" s="194">
        <v>180</v>
      </c>
      <c r="AF17" s="196">
        <v>35</v>
      </c>
      <c r="AG17" s="193">
        <v>26</v>
      </c>
      <c r="AH17" s="193">
        <v>182</v>
      </c>
      <c r="AI17" s="193">
        <v>1</v>
      </c>
      <c r="AJ17" s="193">
        <v>2</v>
      </c>
      <c r="AK17" s="193">
        <v>1</v>
      </c>
      <c r="AL17" s="197">
        <v>157</v>
      </c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5"/>
      <c r="DW17" s="165"/>
      <c r="DX17" s="165"/>
      <c r="DY17" s="165"/>
      <c r="DZ17" s="165"/>
      <c r="EA17" s="165"/>
      <c r="EB17" s="165"/>
      <c r="EC17" s="165"/>
      <c r="ED17" s="165"/>
      <c r="EE17" s="165"/>
      <c r="EF17" s="165"/>
      <c r="EG17" s="165"/>
      <c r="EH17" s="165"/>
      <c r="EI17" s="165"/>
      <c r="EJ17" s="165"/>
      <c r="EK17" s="165"/>
      <c r="EL17" s="165"/>
      <c r="EM17" s="165"/>
      <c r="EN17" s="165"/>
      <c r="EO17" s="165"/>
      <c r="EP17" s="165"/>
      <c r="EQ17" s="165"/>
      <c r="ER17" s="165"/>
      <c r="ES17" s="165"/>
      <c r="ET17" s="165"/>
      <c r="EU17" s="165"/>
      <c r="EV17" s="165"/>
      <c r="EW17" s="165"/>
      <c r="EX17" s="165"/>
      <c r="EY17" s="165"/>
      <c r="EZ17" s="165"/>
      <c r="FA17" s="165"/>
      <c r="FB17" s="165"/>
      <c r="FC17" s="165"/>
      <c r="FD17" s="165"/>
      <c r="FE17" s="165"/>
      <c r="FF17" s="165"/>
      <c r="FG17" s="165"/>
      <c r="FH17" s="165"/>
      <c r="FI17" s="165"/>
      <c r="FJ17" s="165"/>
      <c r="FK17" s="165"/>
      <c r="FL17" s="165"/>
      <c r="FM17" s="165"/>
      <c r="FN17" s="165"/>
      <c r="FO17" s="165"/>
      <c r="FP17" s="165"/>
      <c r="FQ17" s="165"/>
      <c r="FR17" s="165"/>
      <c r="FS17" s="165"/>
      <c r="FT17" s="165"/>
      <c r="FU17" s="165"/>
      <c r="FV17" s="165"/>
      <c r="FW17" s="165"/>
      <c r="FX17" s="165"/>
      <c r="FY17" s="165"/>
      <c r="FZ17" s="165"/>
      <c r="GA17" s="165"/>
      <c r="GB17" s="165"/>
      <c r="GC17" s="165"/>
      <c r="GD17" s="165"/>
      <c r="GE17" s="165"/>
      <c r="GF17" s="165"/>
      <c r="GG17" s="165"/>
      <c r="GH17" s="165"/>
      <c r="GI17" s="165"/>
      <c r="GJ17" s="165"/>
      <c r="GK17" s="165"/>
      <c r="GL17" s="165"/>
      <c r="GM17" s="165"/>
      <c r="GN17" s="165"/>
      <c r="GO17" s="165"/>
      <c r="GP17" s="165"/>
      <c r="GQ17" s="165"/>
      <c r="GR17" s="165"/>
      <c r="GS17" s="165"/>
      <c r="GT17" s="165"/>
      <c r="GU17" s="165"/>
      <c r="GV17" s="165"/>
      <c r="GW17" s="165"/>
      <c r="GX17" s="165"/>
      <c r="GY17" s="165"/>
      <c r="GZ17" s="165"/>
      <c r="HA17" s="165"/>
      <c r="HB17" s="165"/>
      <c r="HC17" s="165"/>
      <c r="HD17" s="165"/>
      <c r="HE17" s="165"/>
      <c r="HF17" s="165"/>
      <c r="HG17" s="165"/>
      <c r="HH17" s="165"/>
      <c r="HI17" s="165"/>
      <c r="HJ17" s="165"/>
      <c r="HK17" s="165"/>
      <c r="HL17" s="165"/>
      <c r="HM17" s="165"/>
      <c r="HN17" s="165"/>
      <c r="HO17" s="165"/>
      <c r="HP17" s="165"/>
      <c r="HQ17" s="165"/>
      <c r="HR17" s="165"/>
      <c r="HS17" s="165"/>
      <c r="HT17" s="165"/>
      <c r="HU17" s="165"/>
      <c r="HV17" s="165"/>
      <c r="HW17" s="165"/>
      <c r="HX17" s="165"/>
      <c r="HY17" s="165"/>
      <c r="HZ17" s="165"/>
      <c r="IA17" s="165"/>
      <c r="IB17" s="165"/>
      <c r="IC17" s="165"/>
      <c r="ID17" s="165"/>
      <c r="IE17" s="165"/>
      <c r="IF17" s="165"/>
      <c r="IG17" s="165"/>
      <c r="IH17" s="165"/>
      <c r="II17" s="165"/>
      <c r="IJ17" s="165"/>
      <c r="IK17" s="165"/>
      <c r="IL17" s="165"/>
      <c r="IM17" s="165"/>
      <c r="IN17" s="165"/>
      <c r="IO17" s="165"/>
      <c r="IP17" s="165"/>
      <c r="IQ17" s="165"/>
      <c r="IR17" s="165"/>
      <c r="IS17" s="165"/>
      <c r="IT17" s="165"/>
      <c r="IU17" s="165"/>
      <c r="IV17" s="165"/>
    </row>
    <row r="18" spans="1:256" s="166" customFormat="1" ht="25.5" customHeight="1" x14ac:dyDescent="0.15">
      <c r="A18" s="180" t="s">
        <v>210</v>
      </c>
      <c r="B18" s="181">
        <v>1187</v>
      </c>
      <c r="C18" s="182">
        <v>16</v>
      </c>
      <c r="D18" s="183">
        <v>1</v>
      </c>
      <c r="E18" s="184">
        <v>1</v>
      </c>
      <c r="F18" s="185">
        <v>14</v>
      </c>
      <c r="G18" s="182">
        <v>150</v>
      </c>
      <c r="H18" s="183">
        <v>70</v>
      </c>
      <c r="I18" s="184">
        <v>68</v>
      </c>
      <c r="J18" s="184">
        <v>4</v>
      </c>
      <c r="K18" s="185">
        <v>8</v>
      </c>
      <c r="L18" s="182">
        <v>79</v>
      </c>
      <c r="M18" s="183">
        <v>73</v>
      </c>
      <c r="N18" s="185">
        <v>6</v>
      </c>
      <c r="O18" s="182">
        <v>44</v>
      </c>
      <c r="P18" s="183">
        <v>11</v>
      </c>
      <c r="Q18" s="185">
        <v>33</v>
      </c>
      <c r="R18" s="182">
        <v>161</v>
      </c>
      <c r="S18" s="183">
        <v>90</v>
      </c>
      <c r="T18" s="184">
        <v>32</v>
      </c>
      <c r="U18" s="185">
        <v>39</v>
      </c>
      <c r="V18" s="186">
        <v>737</v>
      </c>
      <c r="W18" s="187">
        <v>8</v>
      </c>
      <c r="X18" s="184">
        <v>12</v>
      </c>
      <c r="Y18" s="184">
        <v>1</v>
      </c>
      <c r="Z18" s="184">
        <v>0</v>
      </c>
      <c r="AA18" s="184">
        <v>13</v>
      </c>
      <c r="AB18" s="185">
        <v>27</v>
      </c>
      <c r="AC18" s="187">
        <v>11</v>
      </c>
      <c r="AD18" s="184">
        <v>32</v>
      </c>
      <c r="AE18" s="185">
        <v>193</v>
      </c>
      <c r="AF18" s="187">
        <v>36</v>
      </c>
      <c r="AG18" s="184">
        <v>26</v>
      </c>
      <c r="AH18" s="184">
        <v>199</v>
      </c>
      <c r="AI18" s="184">
        <v>2</v>
      </c>
      <c r="AJ18" s="184">
        <v>2</v>
      </c>
      <c r="AK18" s="184">
        <v>1</v>
      </c>
      <c r="AL18" s="188">
        <v>174</v>
      </c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5"/>
      <c r="GQ18" s="165"/>
      <c r="GR18" s="165"/>
      <c r="GS18" s="165"/>
      <c r="GT18" s="165"/>
      <c r="GU18" s="165"/>
      <c r="GV18" s="165"/>
      <c r="GW18" s="165"/>
      <c r="GX18" s="165"/>
      <c r="GY18" s="165"/>
      <c r="GZ18" s="165"/>
      <c r="HA18" s="165"/>
      <c r="HB18" s="165"/>
      <c r="HC18" s="165"/>
      <c r="HD18" s="165"/>
      <c r="HE18" s="165"/>
      <c r="HF18" s="165"/>
      <c r="HG18" s="165"/>
      <c r="HH18" s="165"/>
      <c r="HI18" s="165"/>
      <c r="HJ18" s="165"/>
      <c r="HK18" s="165"/>
      <c r="HL18" s="165"/>
      <c r="HM18" s="165"/>
      <c r="HN18" s="165"/>
      <c r="HO18" s="165"/>
      <c r="HP18" s="165"/>
      <c r="HQ18" s="165"/>
      <c r="HR18" s="165"/>
      <c r="HS18" s="165"/>
      <c r="HT18" s="165"/>
      <c r="HU18" s="165"/>
      <c r="HV18" s="165"/>
      <c r="HW18" s="165"/>
      <c r="HX18" s="165"/>
      <c r="HY18" s="165"/>
      <c r="HZ18" s="165"/>
      <c r="IA18" s="165"/>
      <c r="IB18" s="165"/>
      <c r="IC18" s="165"/>
      <c r="ID18" s="165"/>
      <c r="IE18" s="165"/>
      <c r="IF18" s="165"/>
      <c r="IG18" s="165"/>
      <c r="IH18" s="165"/>
      <c r="II18" s="165"/>
      <c r="IJ18" s="165"/>
      <c r="IK18" s="165"/>
      <c r="IL18" s="165"/>
      <c r="IM18" s="165"/>
      <c r="IN18" s="165"/>
      <c r="IO18" s="165"/>
      <c r="IP18" s="165"/>
      <c r="IQ18" s="165"/>
      <c r="IR18" s="165"/>
      <c r="IS18" s="165"/>
      <c r="IT18" s="165"/>
      <c r="IU18" s="165"/>
      <c r="IV18" s="165"/>
    </row>
    <row r="19" spans="1:256" s="166" customFormat="1" ht="24.75" customHeight="1" thickBot="1" x14ac:dyDescent="0.2">
      <c r="A19" s="198" t="s">
        <v>211</v>
      </c>
      <c r="B19" s="199">
        <v>1300</v>
      </c>
      <c r="C19" s="200">
        <v>18</v>
      </c>
      <c r="D19" s="201">
        <v>1</v>
      </c>
      <c r="E19" s="202">
        <v>1</v>
      </c>
      <c r="F19" s="203">
        <v>16</v>
      </c>
      <c r="G19" s="200">
        <v>164</v>
      </c>
      <c r="H19" s="201">
        <v>75</v>
      </c>
      <c r="I19" s="202">
        <v>76</v>
      </c>
      <c r="J19" s="202">
        <v>5</v>
      </c>
      <c r="K19" s="203">
        <v>8</v>
      </c>
      <c r="L19" s="200">
        <v>93</v>
      </c>
      <c r="M19" s="201">
        <v>87</v>
      </c>
      <c r="N19" s="203">
        <v>6</v>
      </c>
      <c r="O19" s="200">
        <v>48</v>
      </c>
      <c r="P19" s="201">
        <v>14</v>
      </c>
      <c r="Q19" s="203">
        <v>34</v>
      </c>
      <c r="R19" s="200">
        <v>174</v>
      </c>
      <c r="S19" s="201">
        <v>97</v>
      </c>
      <c r="T19" s="202">
        <v>34</v>
      </c>
      <c r="U19" s="203">
        <v>43</v>
      </c>
      <c r="V19" s="200">
        <v>803</v>
      </c>
      <c r="W19" s="204">
        <v>8</v>
      </c>
      <c r="X19" s="202">
        <v>15</v>
      </c>
      <c r="Y19" s="202">
        <v>1</v>
      </c>
      <c r="Z19" s="202">
        <v>0</v>
      </c>
      <c r="AA19" s="202">
        <v>15</v>
      </c>
      <c r="AB19" s="203">
        <v>27</v>
      </c>
      <c r="AC19" s="204">
        <v>11</v>
      </c>
      <c r="AD19" s="202">
        <v>37</v>
      </c>
      <c r="AE19" s="203">
        <v>208</v>
      </c>
      <c r="AF19" s="204">
        <v>36</v>
      </c>
      <c r="AG19" s="202">
        <v>30</v>
      </c>
      <c r="AH19" s="202">
        <v>221</v>
      </c>
      <c r="AI19" s="202">
        <v>1</v>
      </c>
      <c r="AJ19" s="202">
        <v>1</v>
      </c>
      <c r="AK19" s="202">
        <v>5</v>
      </c>
      <c r="AL19" s="205">
        <v>191</v>
      </c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  <c r="CE19" s="165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5"/>
      <c r="ER19" s="165"/>
      <c r="ES19" s="165"/>
      <c r="ET19" s="165"/>
      <c r="EU19" s="165"/>
      <c r="EV19" s="165"/>
      <c r="EW19" s="165"/>
      <c r="EX19" s="165"/>
      <c r="EY19" s="165"/>
      <c r="EZ19" s="165"/>
      <c r="FA19" s="165"/>
      <c r="FB19" s="165"/>
      <c r="FC19" s="165"/>
      <c r="FD19" s="165"/>
      <c r="FE19" s="165"/>
      <c r="FF19" s="165"/>
      <c r="FG19" s="165"/>
      <c r="FH19" s="165"/>
      <c r="FI19" s="165"/>
      <c r="FJ19" s="165"/>
      <c r="FK19" s="165"/>
      <c r="FL19" s="165"/>
      <c r="FM19" s="165"/>
      <c r="FN19" s="165"/>
      <c r="FO19" s="165"/>
      <c r="FP19" s="165"/>
      <c r="FQ19" s="165"/>
      <c r="FR19" s="165"/>
      <c r="FS19" s="165"/>
      <c r="FT19" s="165"/>
      <c r="FU19" s="165"/>
      <c r="FV19" s="165"/>
      <c r="FW19" s="165"/>
      <c r="FX19" s="165"/>
      <c r="FY19" s="165"/>
      <c r="FZ19" s="165"/>
      <c r="GA19" s="165"/>
      <c r="GB19" s="165"/>
      <c r="GC19" s="165"/>
      <c r="GD19" s="165"/>
      <c r="GE19" s="165"/>
      <c r="GF19" s="165"/>
      <c r="GG19" s="165"/>
      <c r="GH19" s="165"/>
      <c r="GI19" s="165"/>
      <c r="GJ19" s="165"/>
      <c r="GK19" s="165"/>
      <c r="GL19" s="165"/>
      <c r="GM19" s="165"/>
      <c r="GN19" s="165"/>
      <c r="GO19" s="165"/>
      <c r="GP19" s="165"/>
      <c r="GQ19" s="165"/>
      <c r="GR19" s="165"/>
      <c r="GS19" s="165"/>
      <c r="GT19" s="165"/>
      <c r="GU19" s="165"/>
      <c r="GV19" s="165"/>
      <c r="GW19" s="165"/>
      <c r="GX19" s="165"/>
      <c r="GY19" s="165"/>
      <c r="GZ19" s="165"/>
      <c r="HA19" s="165"/>
      <c r="HB19" s="165"/>
      <c r="HC19" s="165"/>
      <c r="HD19" s="165"/>
      <c r="HE19" s="165"/>
      <c r="HF19" s="165"/>
      <c r="HG19" s="165"/>
      <c r="HH19" s="165"/>
      <c r="HI19" s="165"/>
      <c r="HJ19" s="165"/>
      <c r="HK19" s="165"/>
      <c r="HL19" s="165"/>
      <c r="HM19" s="165"/>
      <c r="HN19" s="165"/>
      <c r="HO19" s="165"/>
      <c r="HP19" s="165"/>
      <c r="HQ19" s="165"/>
      <c r="HR19" s="165"/>
      <c r="HS19" s="165"/>
      <c r="HT19" s="165"/>
      <c r="HU19" s="165"/>
      <c r="HV19" s="165"/>
      <c r="HW19" s="165"/>
      <c r="HX19" s="165"/>
      <c r="HY19" s="165"/>
      <c r="HZ19" s="165"/>
      <c r="IA19" s="165"/>
      <c r="IB19" s="165"/>
      <c r="IC19" s="165"/>
      <c r="ID19" s="165"/>
      <c r="IE19" s="165"/>
      <c r="IF19" s="165"/>
      <c r="IG19" s="165"/>
      <c r="IH19" s="165"/>
      <c r="II19" s="165"/>
      <c r="IJ19" s="165"/>
      <c r="IK19" s="165"/>
      <c r="IL19" s="165"/>
      <c r="IM19" s="165"/>
      <c r="IN19" s="165"/>
      <c r="IO19" s="165"/>
      <c r="IP19" s="165"/>
      <c r="IQ19" s="165"/>
      <c r="IR19" s="165"/>
      <c r="IS19" s="165"/>
      <c r="IT19" s="165"/>
      <c r="IU19" s="165"/>
      <c r="IV19" s="165"/>
    </row>
    <row r="20" spans="1:256" ht="30" customHeight="1" thickBot="1" x14ac:dyDescent="0.2">
      <c r="A20" s="206" t="s">
        <v>214</v>
      </c>
      <c r="B20" s="207">
        <v>45719</v>
      </c>
      <c r="C20" s="208">
        <v>419</v>
      </c>
      <c r="D20" s="209">
        <v>108</v>
      </c>
      <c r="E20" s="210">
        <v>33</v>
      </c>
      <c r="F20" s="211">
        <v>278</v>
      </c>
      <c r="G20" s="208">
        <v>3041</v>
      </c>
      <c r="H20" s="209">
        <v>1519</v>
      </c>
      <c r="I20" s="210">
        <v>1310</v>
      </c>
      <c r="J20" s="210">
        <v>87</v>
      </c>
      <c r="K20" s="211">
        <v>125</v>
      </c>
      <c r="L20" s="208">
        <v>3878</v>
      </c>
      <c r="M20" s="209">
        <v>3655</v>
      </c>
      <c r="N20" s="211">
        <v>223</v>
      </c>
      <c r="O20" s="208">
        <v>1199</v>
      </c>
      <c r="P20" s="212">
        <v>397</v>
      </c>
      <c r="Q20" s="211">
        <v>802</v>
      </c>
      <c r="R20" s="208">
        <v>4538</v>
      </c>
      <c r="S20" s="209">
        <v>2431</v>
      </c>
      <c r="T20" s="210">
        <v>731</v>
      </c>
      <c r="U20" s="211">
        <v>1376</v>
      </c>
      <c r="V20" s="213">
        <v>803</v>
      </c>
      <c r="W20" s="214">
        <v>8</v>
      </c>
      <c r="X20" s="210">
        <v>15</v>
      </c>
      <c r="Y20" s="210">
        <v>1</v>
      </c>
      <c r="Z20" s="210">
        <v>0</v>
      </c>
      <c r="AA20" s="210">
        <v>13</v>
      </c>
      <c r="AB20" s="211">
        <v>27</v>
      </c>
      <c r="AC20" s="214">
        <v>11</v>
      </c>
      <c r="AD20" s="210">
        <v>37</v>
      </c>
      <c r="AE20" s="211">
        <v>208</v>
      </c>
      <c r="AF20" s="214">
        <v>36</v>
      </c>
      <c r="AG20" s="210">
        <v>30</v>
      </c>
      <c r="AH20" s="210">
        <v>221</v>
      </c>
      <c r="AI20" s="210">
        <v>2</v>
      </c>
      <c r="AJ20" s="210">
        <v>2</v>
      </c>
      <c r="AK20" s="215">
        <v>1</v>
      </c>
      <c r="AL20" s="216">
        <v>191</v>
      </c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  <c r="FB20" s="165"/>
      <c r="FC20" s="165"/>
      <c r="FD20" s="165"/>
      <c r="FE20" s="165"/>
      <c r="FF20" s="165"/>
      <c r="FG20" s="165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165"/>
      <c r="GC20" s="165"/>
      <c r="GD20" s="165"/>
      <c r="GE20" s="165"/>
      <c r="GF20" s="165"/>
      <c r="GG20" s="165"/>
      <c r="GH20" s="165"/>
      <c r="GI20" s="165"/>
      <c r="GJ20" s="165"/>
      <c r="GK20" s="165"/>
      <c r="GL20" s="165"/>
      <c r="GM20" s="165"/>
      <c r="GN20" s="165"/>
      <c r="GO20" s="165"/>
      <c r="GP20" s="165"/>
      <c r="GQ20" s="165"/>
      <c r="GR20" s="165"/>
      <c r="GS20" s="165"/>
      <c r="GT20" s="165"/>
      <c r="GU20" s="165"/>
      <c r="GV20" s="165"/>
      <c r="GW20" s="165"/>
      <c r="GX20" s="165"/>
      <c r="GY20" s="165"/>
      <c r="GZ20" s="165"/>
      <c r="HA20" s="165"/>
      <c r="HB20" s="165"/>
      <c r="HC20" s="165"/>
      <c r="HD20" s="165"/>
      <c r="HE20" s="165"/>
      <c r="HF20" s="165"/>
      <c r="HG20" s="165"/>
      <c r="HH20" s="165"/>
      <c r="HI20" s="165"/>
      <c r="HJ20" s="165"/>
      <c r="HK20" s="165"/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  <c r="HX20" s="165"/>
      <c r="HY20" s="165"/>
      <c r="HZ20" s="165"/>
      <c r="IA20" s="165"/>
      <c r="IB20" s="165"/>
      <c r="IC20" s="165"/>
      <c r="ID20" s="165"/>
      <c r="IE20" s="165"/>
      <c r="IF20" s="165"/>
      <c r="IG20" s="165"/>
      <c r="IH20" s="165"/>
      <c r="II20" s="165"/>
      <c r="IJ20" s="165"/>
      <c r="IK20" s="165"/>
      <c r="IL20" s="165"/>
      <c r="IM20" s="165"/>
      <c r="IN20" s="165"/>
      <c r="IO20" s="165"/>
      <c r="IP20" s="165"/>
      <c r="IQ20" s="165"/>
      <c r="IR20" s="165"/>
      <c r="IS20" s="165"/>
      <c r="IT20" s="165"/>
      <c r="IU20" s="165"/>
      <c r="IV20" s="165"/>
    </row>
  </sheetData>
  <mergeCells count="13">
    <mergeCell ref="A4:A7"/>
    <mergeCell ref="B4:B7"/>
    <mergeCell ref="C4:AL4"/>
    <mergeCell ref="C5:F6"/>
    <mergeCell ref="G5:K6"/>
    <mergeCell ref="L5:N6"/>
    <mergeCell ref="O5:Q6"/>
    <mergeCell ref="R5:U6"/>
    <mergeCell ref="V5:AL5"/>
    <mergeCell ref="V6:V7"/>
    <mergeCell ref="W6:AB6"/>
    <mergeCell ref="AC6:AE6"/>
    <mergeCell ref="AF6:AL6"/>
  </mergeCells>
  <phoneticPr fontId="1"/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02"/>
  <sheetViews>
    <sheetView topLeftCell="A4" zoomScale="145" zoomScaleNormal="145" zoomScaleSheetLayoutView="100" workbookViewId="0">
      <selection activeCell="V7" sqref="V7"/>
    </sheetView>
  </sheetViews>
  <sheetFormatPr defaultRowHeight="13.5" x14ac:dyDescent="0.15"/>
  <cols>
    <col min="1" max="1" width="3.125" style="67" customWidth="1"/>
    <col min="2" max="2" width="3.75" customWidth="1"/>
    <col min="3" max="3" width="13.75" customWidth="1"/>
    <col min="4" max="4" width="5.875" customWidth="1"/>
    <col min="5" max="5" width="4.87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336" t="s">
        <v>217</v>
      </c>
      <c r="O2" s="336"/>
      <c r="P2" s="336"/>
      <c r="Q2" s="336"/>
      <c r="R2" s="336"/>
      <c r="S2" s="336"/>
    </row>
    <row r="3" spans="1:19" x14ac:dyDescent="0.15">
      <c r="D3" s="293" t="s">
        <v>131</v>
      </c>
      <c r="E3" s="293"/>
      <c r="F3" s="293"/>
      <c r="G3" s="293"/>
      <c r="H3" s="293"/>
      <c r="I3" s="293"/>
      <c r="J3" s="293"/>
      <c r="K3" s="293"/>
      <c r="L3" s="293"/>
      <c r="N3" s="42"/>
      <c r="O3" s="42"/>
      <c r="P3" s="42"/>
      <c r="Q3" s="42"/>
      <c r="R3" s="42"/>
    </row>
    <row r="4" spans="1:19" x14ac:dyDescent="0.15">
      <c r="D4" s="293"/>
      <c r="E4" s="293"/>
      <c r="F4" s="293"/>
      <c r="G4" s="293"/>
      <c r="H4" s="293"/>
      <c r="I4" s="293"/>
      <c r="J4" s="293"/>
      <c r="K4" s="293"/>
      <c r="L4" s="293"/>
      <c r="N4" s="42"/>
      <c r="O4" s="42"/>
      <c r="P4" s="42"/>
      <c r="Q4" s="76" t="s">
        <v>147</v>
      </c>
      <c r="R4" s="42"/>
    </row>
    <row r="5" spans="1:19" ht="13.5" customHeight="1" x14ac:dyDescent="0.15">
      <c r="D5" s="60"/>
      <c r="E5" s="60"/>
      <c r="F5" s="60"/>
      <c r="G5" s="60"/>
      <c r="H5" s="60"/>
      <c r="I5" s="60"/>
      <c r="J5" s="60"/>
      <c r="K5" s="60"/>
      <c r="L5" s="60"/>
      <c r="N5" s="59"/>
      <c r="O5" s="59"/>
      <c r="P5" s="59"/>
      <c r="Q5" s="59"/>
      <c r="R5" s="59"/>
    </row>
    <row r="6" spans="1:19" ht="22.5" customHeight="1" x14ac:dyDescent="0.15">
      <c r="A6" s="68"/>
      <c r="B6" s="341"/>
      <c r="C6" s="297"/>
      <c r="D6" s="348" t="s">
        <v>133</v>
      </c>
      <c r="E6" s="349" t="s">
        <v>132</v>
      </c>
      <c r="F6" s="349" t="s">
        <v>96</v>
      </c>
      <c r="G6" s="345" t="s">
        <v>98</v>
      </c>
      <c r="H6" s="346"/>
      <c r="I6" s="346"/>
      <c r="J6" s="346"/>
      <c r="K6" s="347"/>
      <c r="L6" s="350" t="s">
        <v>102</v>
      </c>
      <c r="M6" s="351"/>
      <c r="N6" s="351"/>
      <c r="O6" s="351"/>
      <c r="P6" s="351"/>
      <c r="Q6" s="351"/>
      <c r="R6" s="351"/>
      <c r="S6" s="352"/>
    </row>
    <row r="7" spans="1:19" ht="69" x14ac:dyDescent="0.15">
      <c r="A7" s="68"/>
      <c r="B7" s="341"/>
      <c r="C7" s="297"/>
      <c r="D7" s="299"/>
      <c r="E7" s="301"/>
      <c r="F7" s="301"/>
      <c r="G7" s="70" t="s">
        <v>90</v>
      </c>
      <c r="H7" s="46" t="s">
        <v>91</v>
      </c>
      <c r="I7" s="48" t="s">
        <v>134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6" t="s">
        <v>89</v>
      </c>
      <c r="S7" s="14" t="s">
        <v>97</v>
      </c>
    </row>
    <row r="8" spans="1:19" ht="22.5" customHeight="1" x14ac:dyDescent="0.15">
      <c r="A8" s="68"/>
      <c r="B8" s="353" t="s">
        <v>141</v>
      </c>
      <c r="C8" s="354"/>
      <c r="D8" s="82">
        <f>D40+D58+D73+D93</f>
        <v>700</v>
      </c>
      <c r="E8" s="77">
        <f>D8-F8</f>
        <v>282</v>
      </c>
      <c r="F8" s="77">
        <f>K8+S8</f>
        <v>418</v>
      </c>
      <c r="G8" s="78">
        <f>G40+G58+G73+G93</f>
        <v>5</v>
      </c>
      <c r="H8" s="79">
        <f>H40+H58+H73+H93</f>
        <v>9</v>
      </c>
      <c r="I8" s="79">
        <f>I40+I58+I73+I93</f>
        <v>11</v>
      </c>
      <c r="J8" s="80">
        <f>J40+J58+J73+J93</f>
        <v>15</v>
      </c>
      <c r="K8" s="77">
        <f>SUM(G8:J8)</f>
        <v>40</v>
      </c>
      <c r="L8" s="81">
        <f t="shared" ref="L8:R8" si="0">L40+L58+L73+L93</f>
        <v>8</v>
      </c>
      <c r="M8" s="79">
        <f t="shared" si="0"/>
        <v>18</v>
      </c>
      <c r="N8" s="79">
        <f t="shared" si="0"/>
        <v>95</v>
      </c>
      <c r="O8" s="79">
        <f t="shared" si="0"/>
        <v>1</v>
      </c>
      <c r="P8" s="79">
        <f t="shared" si="0"/>
        <v>13</v>
      </c>
      <c r="Q8" s="79">
        <f t="shared" si="0"/>
        <v>20</v>
      </c>
      <c r="R8" s="80">
        <f t="shared" si="0"/>
        <v>223</v>
      </c>
      <c r="S8" s="77">
        <f>SUM(L8:R8)</f>
        <v>378</v>
      </c>
    </row>
    <row r="9" spans="1:19" ht="13.5" customHeight="1" x14ac:dyDescent="0.15">
      <c r="D9" s="60"/>
      <c r="E9" s="60"/>
      <c r="F9" s="60"/>
      <c r="G9" s="60"/>
      <c r="H9" s="60"/>
      <c r="I9" s="60"/>
      <c r="J9" s="60"/>
      <c r="K9" s="60"/>
      <c r="L9" s="60"/>
      <c r="N9" s="59"/>
      <c r="O9" s="59"/>
      <c r="P9" s="59"/>
      <c r="Q9" s="59"/>
      <c r="R9" s="59"/>
    </row>
    <row r="11" spans="1:19" ht="22.5" customHeight="1" x14ac:dyDescent="0.15">
      <c r="A11" s="337" t="s">
        <v>0</v>
      </c>
      <c r="B11" s="340" t="s">
        <v>142</v>
      </c>
      <c r="C11" s="297"/>
      <c r="D11" s="348" t="s">
        <v>133</v>
      </c>
      <c r="E11" s="349" t="s">
        <v>132</v>
      </c>
      <c r="F11" s="349" t="s">
        <v>96</v>
      </c>
      <c r="G11" s="345" t="s">
        <v>98</v>
      </c>
      <c r="H11" s="346"/>
      <c r="I11" s="346"/>
      <c r="J11" s="346"/>
      <c r="K11" s="347"/>
      <c r="L11" s="350" t="s">
        <v>102</v>
      </c>
      <c r="M11" s="351"/>
      <c r="N11" s="351"/>
      <c r="O11" s="351"/>
      <c r="P11" s="351"/>
      <c r="Q11" s="351"/>
      <c r="R11" s="351"/>
      <c r="S11" s="352"/>
    </row>
    <row r="12" spans="1:19" ht="54.75" customHeight="1" x14ac:dyDescent="0.15">
      <c r="A12" s="338"/>
      <c r="B12" s="341"/>
      <c r="C12" s="297"/>
      <c r="D12" s="299"/>
      <c r="E12" s="301"/>
      <c r="F12" s="301"/>
      <c r="G12" s="70" t="s">
        <v>90</v>
      </c>
      <c r="H12" s="102" t="s">
        <v>91</v>
      </c>
      <c r="I12" s="101" t="s">
        <v>134</v>
      </c>
      <c r="J12" s="100" t="s">
        <v>89</v>
      </c>
      <c r="K12" s="44" t="s">
        <v>97</v>
      </c>
      <c r="L12" s="70" t="s">
        <v>101</v>
      </c>
      <c r="M12" s="99" t="s">
        <v>100</v>
      </c>
      <c r="N12" s="48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14" t="s">
        <v>97</v>
      </c>
    </row>
    <row r="13" spans="1:19" ht="13.5" customHeight="1" x14ac:dyDescent="0.15">
      <c r="A13" s="338"/>
      <c r="B13" s="1">
        <v>1</v>
      </c>
      <c r="C13" s="35" t="s">
        <v>1</v>
      </c>
      <c r="D13" s="21">
        <v>9</v>
      </c>
      <c r="E13" s="7">
        <f>D13-F13</f>
        <v>7</v>
      </c>
      <c r="F13" s="7">
        <f>K13+S13</f>
        <v>2</v>
      </c>
      <c r="G13" s="13"/>
      <c r="H13" s="4"/>
      <c r="I13" s="4"/>
      <c r="J13" s="15">
        <v>1</v>
      </c>
      <c r="K13" s="7">
        <f>SUM(G13:J13)</f>
        <v>1</v>
      </c>
      <c r="L13" s="17"/>
      <c r="M13" s="4"/>
      <c r="N13" s="4"/>
      <c r="O13" s="4"/>
      <c r="P13" s="4"/>
      <c r="Q13" s="4"/>
      <c r="R13" s="15">
        <v>1</v>
      </c>
      <c r="S13" s="7">
        <f>SUM(L13:R13)</f>
        <v>1</v>
      </c>
    </row>
    <row r="14" spans="1:19" x14ac:dyDescent="0.15">
      <c r="A14" s="338"/>
      <c r="B14" s="2">
        <v>2</v>
      </c>
      <c r="C14" s="10" t="s">
        <v>2</v>
      </c>
      <c r="D14" s="5">
        <v>26</v>
      </c>
      <c r="E14" s="7">
        <f t="shared" ref="E14:E39" si="1">D14-F14</f>
        <v>19</v>
      </c>
      <c r="F14" s="7">
        <f>K14+S14</f>
        <v>7</v>
      </c>
      <c r="G14" s="13">
        <v>1</v>
      </c>
      <c r="H14" s="4"/>
      <c r="I14" s="4"/>
      <c r="J14" s="15">
        <v>1</v>
      </c>
      <c r="K14" s="7">
        <f t="shared" ref="K14:K39" si="2">SUM(G14:J14)</f>
        <v>2</v>
      </c>
      <c r="L14" s="17"/>
      <c r="M14" s="4"/>
      <c r="N14" s="4">
        <v>2</v>
      </c>
      <c r="O14" s="4"/>
      <c r="P14" s="4">
        <v>1</v>
      </c>
      <c r="Q14" s="4"/>
      <c r="R14" s="15">
        <v>2</v>
      </c>
      <c r="S14" s="7">
        <f t="shared" ref="S14:S39" si="3">SUM(L14:R14)</f>
        <v>5</v>
      </c>
    </row>
    <row r="15" spans="1:19" x14ac:dyDescent="0.15">
      <c r="A15" s="338"/>
      <c r="B15" s="2">
        <v>3</v>
      </c>
      <c r="C15" s="10" t="s">
        <v>3</v>
      </c>
      <c r="D15" s="5">
        <v>90</v>
      </c>
      <c r="E15" s="7">
        <f t="shared" si="1"/>
        <v>23</v>
      </c>
      <c r="F15" s="7">
        <f>K15+S15</f>
        <v>67</v>
      </c>
      <c r="G15" s="13"/>
      <c r="H15" s="4"/>
      <c r="I15" s="4"/>
      <c r="J15" s="15"/>
      <c r="K15" s="7">
        <f t="shared" si="2"/>
        <v>0</v>
      </c>
      <c r="L15" s="17"/>
      <c r="M15" s="4"/>
      <c r="N15" s="4">
        <v>10</v>
      </c>
      <c r="O15" s="4"/>
      <c r="P15" s="4"/>
      <c r="Q15" s="4">
        <v>1</v>
      </c>
      <c r="R15" s="15">
        <v>56</v>
      </c>
      <c r="S15" s="7">
        <f t="shared" si="3"/>
        <v>67</v>
      </c>
    </row>
    <row r="16" spans="1:19" x14ac:dyDescent="0.15">
      <c r="A16" s="338"/>
      <c r="B16" s="2">
        <v>4</v>
      </c>
      <c r="C16" s="10" t="s">
        <v>4</v>
      </c>
      <c r="D16" s="5">
        <v>4</v>
      </c>
      <c r="E16" s="7">
        <f t="shared" si="1"/>
        <v>0</v>
      </c>
      <c r="F16" s="7">
        <f t="shared" ref="F16:F39" si="4">K16+S16</f>
        <v>4</v>
      </c>
      <c r="G16" s="13"/>
      <c r="H16" s="4"/>
      <c r="I16" s="4"/>
      <c r="J16" s="15"/>
      <c r="K16" s="7">
        <f t="shared" si="2"/>
        <v>0</v>
      </c>
      <c r="L16" s="17"/>
      <c r="M16" s="4"/>
      <c r="N16" s="4">
        <v>2</v>
      </c>
      <c r="O16" s="4"/>
      <c r="P16" s="4"/>
      <c r="Q16" s="4"/>
      <c r="R16" s="15">
        <v>2</v>
      </c>
      <c r="S16" s="7">
        <f t="shared" si="3"/>
        <v>4</v>
      </c>
    </row>
    <row r="17" spans="1:19" x14ac:dyDescent="0.15">
      <c r="A17" s="338"/>
      <c r="B17" s="2">
        <v>5</v>
      </c>
      <c r="C17" s="10" t="s">
        <v>5</v>
      </c>
      <c r="D17" s="5">
        <v>0</v>
      </c>
      <c r="E17" s="7">
        <f t="shared" si="1"/>
        <v>0</v>
      </c>
      <c r="F17" s="7">
        <f t="shared" si="4"/>
        <v>0</v>
      </c>
      <c r="G17" s="13"/>
      <c r="H17" s="4"/>
      <c r="I17" s="4"/>
      <c r="J17" s="15"/>
      <c r="K17" s="7">
        <f t="shared" si="2"/>
        <v>0</v>
      </c>
      <c r="L17" s="17"/>
      <c r="M17" s="4"/>
      <c r="N17" s="4"/>
      <c r="O17" s="4"/>
      <c r="P17" s="4"/>
      <c r="Q17" s="4"/>
      <c r="R17" s="15"/>
      <c r="S17" s="7">
        <f t="shared" si="3"/>
        <v>0</v>
      </c>
    </row>
    <row r="18" spans="1:19" x14ac:dyDescent="0.15">
      <c r="A18" s="338"/>
      <c r="B18" s="2">
        <v>6</v>
      </c>
      <c r="C18" s="10" t="s">
        <v>6</v>
      </c>
      <c r="D18" s="5">
        <v>0</v>
      </c>
      <c r="E18" s="7">
        <f t="shared" si="1"/>
        <v>0</v>
      </c>
      <c r="F18" s="7">
        <f t="shared" si="4"/>
        <v>0</v>
      </c>
      <c r="G18" s="13"/>
      <c r="H18" s="4"/>
      <c r="I18" s="4"/>
      <c r="J18" s="15"/>
      <c r="K18" s="7">
        <f t="shared" si="2"/>
        <v>0</v>
      </c>
      <c r="L18" s="17"/>
      <c r="M18" s="4"/>
      <c r="N18" s="4"/>
      <c r="O18" s="4"/>
      <c r="P18" s="4"/>
      <c r="Q18" s="4"/>
      <c r="R18" s="15"/>
      <c r="S18" s="7">
        <f t="shared" si="3"/>
        <v>0</v>
      </c>
    </row>
    <row r="19" spans="1:19" x14ac:dyDescent="0.15">
      <c r="A19" s="338"/>
      <c r="B19" s="2">
        <v>7</v>
      </c>
      <c r="C19" s="10" t="s">
        <v>7</v>
      </c>
      <c r="D19" s="5">
        <v>0</v>
      </c>
      <c r="E19" s="7">
        <f t="shared" si="1"/>
        <v>0</v>
      </c>
      <c r="F19" s="7">
        <f t="shared" si="4"/>
        <v>0</v>
      </c>
      <c r="G19" s="13"/>
      <c r="H19" s="4"/>
      <c r="I19" s="4"/>
      <c r="J19" s="15"/>
      <c r="K19" s="7">
        <f t="shared" si="2"/>
        <v>0</v>
      </c>
      <c r="L19" s="17"/>
      <c r="M19" s="4"/>
      <c r="N19" s="4"/>
      <c r="O19" s="4"/>
      <c r="P19" s="4"/>
      <c r="Q19" s="4"/>
      <c r="R19" s="15"/>
      <c r="S19" s="7">
        <f t="shared" si="3"/>
        <v>0</v>
      </c>
    </row>
    <row r="20" spans="1:19" x14ac:dyDescent="0.15">
      <c r="A20" s="338"/>
      <c r="B20" s="2">
        <v>8</v>
      </c>
      <c r="C20" s="10" t="s">
        <v>8</v>
      </c>
      <c r="D20" s="5">
        <v>10</v>
      </c>
      <c r="E20" s="7">
        <f t="shared" si="1"/>
        <v>9</v>
      </c>
      <c r="F20" s="7">
        <f t="shared" si="4"/>
        <v>1</v>
      </c>
      <c r="G20" s="13"/>
      <c r="H20" s="4"/>
      <c r="I20" s="4"/>
      <c r="J20" s="15"/>
      <c r="K20" s="7">
        <f t="shared" si="2"/>
        <v>0</v>
      </c>
      <c r="L20" s="17">
        <v>1</v>
      </c>
      <c r="M20" s="4"/>
      <c r="N20" s="4"/>
      <c r="O20" s="4"/>
      <c r="P20" s="4"/>
      <c r="Q20" s="4"/>
      <c r="R20" s="15"/>
      <c r="S20" s="7">
        <f t="shared" si="3"/>
        <v>1</v>
      </c>
    </row>
    <row r="21" spans="1:19" x14ac:dyDescent="0.15">
      <c r="A21" s="338"/>
      <c r="B21" s="2">
        <v>9</v>
      </c>
      <c r="C21" s="10" t="s">
        <v>9</v>
      </c>
      <c r="D21" s="5">
        <v>13</v>
      </c>
      <c r="E21" s="7">
        <f t="shared" si="1"/>
        <v>10</v>
      </c>
      <c r="F21" s="7">
        <f t="shared" si="4"/>
        <v>3</v>
      </c>
      <c r="G21" s="13"/>
      <c r="H21" s="4"/>
      <c r="I21" s="4"/>
      <c r="J21" s="15"/>
      <c r="K21" s="7">
        <f t="shared" si="2"/>
        <v>0</v>
      </c>
      <c r="L21" s="17"/>
      <c r="M21" s="4"/>
      <c r="N21" s="4">
        <v>1</v>
      </c>
      <c r="O21" s="4"/>
      <c r="P21" s="4"/>
      <c r="Q21" s="4">
        <v>1</v>
      </c>
      <c r="R21" s="15">
        <v>1</v>
      </c>
      <c r="S21" s="7">
        <f t="shared" si="3"/>
        <v>3</v>
      </c>
    </row>
    <row r="22" spans="1:19" x14ac:dyDescent="0.15">
      <c r="A22" s="338"/>
      <c r="B22" s="2">
        <v>10</v>
      </c>
      <c r="C22" s="10" t="s">
        <v>10</v>
      </c>
      <c r="D22" s="5">
        <v>22</v>
      </c>
      <c r="E22" s="7">
        <f t="shared" si="1"/>
        <v>12</v>
      </c>
      <c r="F22" s="7">
        <f t="shared" si="4"/>
        <v>10</v>
      </c>
      <c r="G22" s="13"/>
      <c r="H22" s="4"/>
      <c r="I22" s="4"/>
      <c r="J22" s="15"/>
      <c r="K22" s="7">
        <f t="shared" si="2"/>
        <v>0</v>
      </c>
      <c r="L22" s="17"/>
      <c r="M22" s="4"/>
      <c r="N22" s="4">
        <v>3</v>
      </c>
      <c r="O22" s="4"/>
      <c r="P22" s="4"/>
      <c r="Q22" s="4"/>
      <c r="R22" s="15">
        <v>7</v>
      </c>
      <c r="S22" s="7">
        <f t="shared" si="3"/>
        <v>10</v>
      </c>
    </row>
    <row r="23" spans="1:19" x14ac:dyDescent="0.15">
      <c r="A23" s="338"/>
      <c r="B23" s="2">
        <v>11</v>
      </c>
      <c r="C23" s="10" t="s">
        <v>11</v>
      </c>
      <c r="D23" s="5">
        <v>4</v>
      </c>
      <c r="E23" s="7">
        <f t="shared" si="1"/>
        <v>2</v>
      </c>
      <c r="F23" s="7">
        <f t="shared" si="4"/>
        <v>2</v>
      </c>
      <c r="G23" s="13">
        <v>1</v>
      </c>
      <c r="H23" s="4"/>
      <c r="I23" s="4"/>
      <c r="J23" s="15"/>
      <c r="K23" s="7">
        <f t="shared" si="2"/>
        <v>1</v>
      </c>
      <c r="L23" s="17"/>
      <c r="M23" s="4"/>
      <c r="N23" s="4">
        <v>1</v>
      </c>
      <c r="O23" s="4"/>
      <c r="P23" s="4"/>
      <c r="Q23" s="4"/>
      <c r="R23" s="15"/>
      <c r="S23" s="7">
        <f t="shared" si="3"/>
        <v>1</v>
      </c>
    </row>
    <row r="24" spans="1:19" x14ac:dyDescent="0.15">
      <c r="A24" s="338"/>
      <c r="B24" s="2">
        <v>12</v>
      </c>
      <c r="C24" s="10" t="s">
        <v>12</v>
      </c>
      <c r="D24" s="5">
        <v>107</v>
      </c>
      <c r="E24" s="7">
        <f t="shared" si="1"/>
        <v>51</v>
      </c>
      <c r="F24" s="7">
        <f t="shared" si="4"/>
        <v>56</v>
      </c>
      <c r="G24" s="13"/>
      <c r="H24" s="4"/>
      <c r="I24" s="4"/>
      <c r="J24" s="15">
        <v>2</v>
      </c>
      <c r="K24" s="7">
        <f t="shared" si="2"/>
        <v>2</v>
      </c>
      <c r="L24" s="17"/>
      <c r="M24" s="4">
        <v>5</v>
      </c>
      <c r="N24" s="4">
        <v>7</v>
      </c>
      <c r="O24" s="4"/>
      <c r="P24" s="4">
        <v>1</v>
      </c>
      <c r="Q24" s="4">
        <v>2</v>
      </c>
      <c r="R24" s="15">
        <v>39</v>
      </c>
      <c r="S24" s="7">
        <f t="shared" si="3"/>
        <v>54</v>
      </c>
    </row>
    <row r="25" spans="1:19" x14ac:dyDescent="0.15">
      <c r="A25" s="338"/>
      <c r="B25" s="2">
        <v>13</v>
      </c>
      <c r="C25" s="10" t="s">
        <v>13</v>
      </c>
      <c r="D25" s="5">
        <v>11</v>
      </c>
      <c r="E25" s="7">
        <f t="shared" si="1"/>
        <v>4</v>
      </c>
      <c r="F25" s="7">
        <f t="shared" si="4"/>
        <v>7</v>
      </c>
      <c r="G25" s="13"/>
      <c r="H25" s="4"/>
      <c r="I25" s="4"/>
      <c r="J25" s="15"/>
      <c r="K25" s="7">
        <f t="shared" si="2"/>
        <v>0</v>
      </c>
      <c r="L25" s="17"/>
      <c r="M25" s="4"/>
      <c r="N25" s="4">
        <v>2</v>
      </c>
      <c r="O25" s="4"/>
      <c r="P25" s="4"/>
      <c r="Q25" s="4"/>
      <c r="R25" s="15">
        <v>5</v>
      </c>
      <c r="S25" s="7">
        <f t="shared" si="3"/>
        <v>7</v>
      </c>
    </row>
    <row r="26" spans="1:19" x14ac:dyDescent="0.15">
      <c r="A26" s="338"/>
      <c r="B26" s="2">
        <v>14</v>
      </c>
      <c r="C26" s="10" t="s">
        <v>14</v>
      </c>
      <c r="D26" s="5">
        <v>18</v>
      </c>
      <c r="E26" s="7">
        <f t="shared" si="1"/>
        <v>5</v>
      </c>
      <c r="F26" s="7">
        <f t="shared" si="4"/>
        <v>13</v>
      </c>
      <c r="G26" s="13"/>
      <c r="H26" s="4"/>
      <c r="I26" s="4">
        <v>1</v>
      </c>
      <c r="J26" s="15"/>
      <c r="K26" s="7">
        <f t="shared" si="2"/>
        <v>1</v>
      </c>
      <c r="L26" s="17"/>
      <c r="M26" s="4"/>
      <c r="N26" s="4">
        <v>4</v>
      </c>
      <c r="O26" s="4">
        <v>1</v>
      </c>
      <c r="P26" s="4"/>
      <c r="Q26" s="4"/>
      <c r="R26" s="15">
        <v>7</v>
      </c>
      <c r="S26" s="7">
        <f t="shared" si="3"/>
        <v>12</v>
      </c>
    </row>
    <row r="27" spans="1:19" x14ac:dyDescent="0.15">
      <c r="A27" s="338"/>
      <c r="B27" s="2">
        <v>15</v>
      </c>
      <c r="C27" s="10" t="s">
        <v>15</v>
      </c>
      <c r="D27" s="5">
        <v>37</v>
      </c>
      <c r="E27" s="7">
        <f t="shared" si="1"/>
        <v>1</v>
      </c>
      <c r="F27" s="7">
        <f t="shared" si="4"/>
        <v>36</v>
      </c>
      <c r="G27" s="13"/>
      <c r="H27" s="4"/>
      <c r="I27" s="4"/>
      <c r="J27" s="15"/>
      <c r="K27" s="7">
        <f t="shared" si="2"/>
        <v>0</v>
      </c>
      <c r="L27" s="17"/>
      <c r="M27" s="4"/>
      <c r="N27" s="4">
        <v>4</v>
      </c>
      <c r="O27" s="4"/>
      <c r="P27" s="4"/>
      <c r="Q27" s="4"/>
      <c r="R27" s="15">
        <v>32</v>
      </c>
      <c r="S27" s="7">
        <f t="shared" si="3"/>
        <v>36</v>
      </c>
    </row>
    <row r="28" spans="1:19" x14ac:dyDescent="0.15">
      <c r="A28" s="338"/>
      <c r="B28" s="2">
        <v>16</v>
      </c>
      <c r="C28" s="10" t="s">
        <v>16</v>
      </c>
      <c r="D28" s="5">
        <v>22</v>
      </c>
      <c r="E28" s="7">
        <f t="shared" si="1"/>
        <v>6</v>
      </c>
      <c r="F28" s="7">
        <f t="shared" si="4"/>
        <v>16</v>
      </c>
      <c r="G28" s="13"/>
      <c r="H28" s="4"/>
      <c r="I28" s="4"/>
      <c r="J28" s="15"/>
      <c r="K28" s="7">
        <f t="shared" si="2"/>
        <v>0</v>
      </c>
      <c r="L28" s="17">
        <v>1</v>
      </c>
      <c r="M28" s="4">
        <v>1</v>
      </c>
      <c r="N28" s="4">
        <v>7</v>
      </c>
      <c r="O28" s="4"/>
      <c r="P28" s="4"/>
      <c r="Q28" s="4">
        <v>3</v>
      </c>
      <c r="R28" s="15">
        <v>4</v>
      </c>
      <c r="S28" s="7">
        <f t="shared" si="3"/>
        <v>16</v>
      </c>
    </row>
    <row r="29" spans="1:19" x14ac:dyDescent="0.15">
      <c r="A29" s="338"/>
      <c r="B29" s="2">
        <v>17</v>
      </c>
      <c r="C29" s="10" t="s">
        <v>17</v>
      </c>
      <c r="D29" s="5">
        <v>33</v>
      </c>
      <c r="E29" s="7">
        <f t="shared" si="1"/>
        <v>13</v>
      </c>
      <c r="F29" s="7">
        <f t="shared" si="4"/>
        <v>20</v>
      </c>
      <c r="G29" s="13">
        <v>1</v>
      </c>
      <c r="H29" s="4"/>
      <c r="I29" s="4">
        <v>1</v>
      </c>
      <c r="J29" s="15">
        <v>1</v>
      </c>
      <c r="K29" s="7">
        <f t="shared" si="2"/>
        <v>3</v>
      </c>
      <c r="L29" s="17"/>
      <c r="M29" s="4"/>
      <c r="N29" s="4">
        <v>6</v>
      </c>
      <c r="O29" s="4"/>
      <c r="P29" s="4"/>
      <c r="Q29" s="4">
        <v>6</v>
      </c>
      <c r="R29" s="15">
        <v>5</v>
      </c>
      <c r="S29" s="7">
        <f t="shared" si="3"/>
        <v>17</v>
      </c>
    </row>
    <row r="30" spans="1:19" x14ac:dyDescent="0.15">
      <c r="A30" s="338"/>
      <c r="B30" s="2">
        <v>18</v>
      </c>
      <c r="C30" s="10" t="s">
        <v>18</v>
      </c>
      <c r="D30" s="5">
        <v>6</v>
      </c>
      <c r="E30" s="7">
        <f t="shared" si="1"/>
        <v>4</v>
      </c>
      <c r="F30" s="7">
        <f t="shared" si="4"/>
        <v>2</v>
      </c>
      <c r="G30" s="13"/>
      <c r="H30" s="4"/>
      <c r="I30" s="4"/>
      <c r="J30" s="15"/>
      <c r="K30" s="7">
        <f t="shared" si="2"/>
        <v>0</v>
      </c>
      <c r="L30" s="17"/>
      <c r="M30" s="4">
        <v>1</v>
      </c>
      <c r="N30" s="4"/>
      <c r="O30" s="4"/>
      <c r="P30" s="4"/>
      <c r="Q30" s="4"/>
      <c r="R30" s="15">
        <v>1</v>
      </c>
      <c r="S30" s="7">
        <f t="shared" si="3"/>
        <v>2</v>
      </c>
    </row>
    <row r="31" spans="1:19" x14ac:dyDescent="0.15">
      <c r="A31" s="338"/>
      <c r="B31" s="2">
        <v>19</v>
      </c>
      <c r="C31" s="10" t="s">
        <v>19</v>
      </c>
      <c r="D31" s="5">
        <v>4</v>
      </c>
      <c r="E31" s="7">
        <f t="shared" si="1"/>
        <v>1</v>
      </c>
      <c r="F31" s="7">
        <f t="shared" si="4"/>
        <v>3</v>
      </c>
      <c r="G31" s="13"/>
      <c r="H31" s="4"/>
      <c r="I31" s="4"/>
      <c r="J31" s="15">
        <v>1</v>
      </c>
      <c r="K31" s="7">
        <f t="shared" si="2"/>
        <v>1</v>
      </c>
      <c r="L31" s="17"/>
      <c r="M31" s="4"/>
      <c r="N31" s="4">
        <v>1</v>
      </c>
      <c r="O31" s="4"/>
      <c r="P31" s="4"/>
      <c r="Q31" s="4">
        <v>1</v>
      </c>
      <c r="R31" s="15"/>
      <c r="S31" s="7">
        <f t="shared" si="3"/>
        <v>2</v>
      </c>
    </row>
    <row r="32" spans="1:19" x14ac:dyDescent="0.15">
      <c r="A32" s="338"/>
      <c r="B32" s="2">
        <v>20</v>
      </c>
      <c r="C32" s="10" t="s">
        <v>20</v>
      </c>
      <c r="D32" s="5">
        <v>1</v>
      </c>
      <c r="E32" s="7">
        <f t="shared" si="1"/>
        <v>0</v>
      </c>
      <c r="F32" s="7">
        <f t="shared" si="4"/>
        <v>1</v>
      </c>
      <c r="G32" s="13"/>
      <c r="H32" s="4"/>
      <c r="I32" s="4"/>
      <c r="J32" s="15"/>
      <c r="K32" s="7">
        <f t="shared" si="2"/>
        <v>0</v>
      </c>
      <c r="L32" s="17"/>
      <c r="M32" s="4"/>
      <c r="N32" s="4"/>
      <c r="O32" s="4"/>
      <c r="P32" s="4">
        <v>1</v>
      </c>
      <c r="Q32" s="4"/>
      <c r="R32" s="15"/>
      <c r="S32" s="7">
        <f t="shared" si="3"/>
        <v>1</v>
      </c>
    </row>
    <row r="33" spans="1:19" x14ac:dyDescent="0.15">
      <c r="A33" s="338"/>
      <c r="B33" s="2">
        <v>21</v>
      </c>
      <c r="C33" s="10" t="s">
        <v>21</v>
      </c>
      <c r="D33" s="5">
        <v>11</v>
      </c>
      <c r="E33" s="7">
        <f t="shared" si="1"/>
        <v>5</v>
      </c>
      <c r="F33" s="7">
        <f t="shared" si="4"/>
        <v>6</v>
      </c>
      <c r="G33" s="13"/>
      <c r="H33" s="4"/>
      <c r="I33" s="4"/>
      <c r="J33" s="15">
        <v>1</v>
      </c>
      <c r="K33" s="7">
        <f t="shared" si="2"/>
        <v>1</v>
      </c>
      <c r="L33" s="17"/>
      <c r="M33" s="4">
        <v>1</v>
      </c>
      <c r="N33" s="4">
        <v>2</v>
      </c>
      <c r="O33" s="4"/>
      <c r="P33" s="4"/>
      <c r="Q33" s="4">
        <v>2</v>
      </c>
      <c r="R33" s="15"/>
      <c r="S33" s="7">
        <f t="shared" si="3"/>
        <v>5</v>
      </c>
    </row>
    <row r="34" spans="1:19" x14ac:dyDescent="0.15">
      <c r="A34" s="338"/>
      <c r="B34" s="2">
        <v>22</v>
      </c>
      <c r="C34" s="10" t="s">
        <v>22</v>
      </c>
      <c r="D34" s="5">
        <v>5</v>
      </c>
      <c r="E34" s="7">
        <f t="shared" si="1"/>
        <v>3</v>
      </c>
      <c r="F34" s="7">
        <f t="shared" si="4"/>
        <v>2</v>
      </c>
      <c r="G34" s="13"/>
      <c r="H34" s="4"/>
      <c r="I34" s="4"/>
      <c r="J34" s="15"/>
      <c r="K34" s="7">
        <f t="shared" si="2"/>
        <v>0</v>
      </c>
      <c r="L34" s="17"/>
      <c r="M34" s="4"/>
      <c r="N34" s="4">
        <v>1</v>
      </c>
      <c r="O34" s="4"/>
      <c r="P34" s="4"/>
      <c r="Q34" s="4"/>
      <c r="R34" s="15">
        <v>1</v>
      </c>
      <c r="S34" s="7">
        <f t="shared" si="3"/>
        <v>2</v>
      </c>
    </row>
    <row r="35" spans="1:19" x14ac:dyDescent="0.15">
      <c r="A35" s="338"/>
      <c r="B35" s="2">
        <v>23</v>
      </c>
      <c r="C35" s="10" t="s">
        <v>23</v>
      </c>
      <c r="D35" s="5">
        <v>0</v>
      </c>
      <c r="E35" s="7">
        <f t="shared" si="1"/>
        <v>0</v>
      </c>
      <c r="F35" s="7">
        <f t="shared" si="4"/>
        <v>0</v>
      </c>
      <c r="G35" s="13"/>
      <c r="H35" s="4"/>
      <c r="I35" s="4"/>
      <c r="J35" s="15"/>
      <c r="K35" s="7">
        <f t="shared" si="2"/>
        <v>0</v>
      </c>
      <c r="L35" s="17"/>
      <c r="M35" s="4"/>
      <c r="N35" s="4"/>
      <c r="O35" s="4"/>
      <c r="P35" s="4"/>
      <c r="Q35" s="4"/>
      <c r="R35" s="15"/>
      <c r="S35" s="7">
        <f t="shared" si="3"/>
        <v>0</v>
      </c>
    </row>
    <row r="36" spans="1:19" x14ac:dyDescent="0.15">
      <c r="A36" s="338"/>
      <c r="B36" s="2">
        <v>24</v>
      </c>
      <c r="C36" s="10" t="s">
        <v>24</v>
      </c>
      <c r="D36" s="5">
        <v>0</v>
      </c>
      <c r="E36" s="7">
        <f t="shared" si="1"/>
        <v>0</v>
      </c>
      <c r="F36" s="7">
        <f t="shared" si="4"/>
        <v>0</v>
      </c>
      <c r="G36" s="13"/>
      <c r="H36" s="4"/>
      <c r="I36" s="4"/>
      <c r="J36" s="15"/>
      <c r="K36" s="7">
        <f t="shared" si="2"/>
        <v>0</v>
      </c>
      <c r="L36" s="17"/>
      <c r="M36" s="4"/>
      <c r="N36" s="4"/>
      <c r="O36" s="4"/>
      <c r="P36" s="4"/>
      <c r="Q36" s="4"/>
      <c r="R36" s="15"/>
      <c r="S36" s="7">
        <f t="shared" si="3"/>
        <v>0</v>
      </c>
    </row>
    <row r="37" spans="1:19" x14ac:dyDescent="0.15">
      <c r="A37" s="338"/>
      <c r="B37" s="2">
        <v>25</v>
      </c>
      <c r="C37" s="10" t="s">
        <v>25</v>
      </c>
      <c r="D37" s="5">
        <v>7</v>
      </c>
      <c r="E37" s="7">
        <f t="shared" si="1"/>
        <v>3</v>
      </c>
      <c r="F37" s="7">
        <f t="shared" si="4"/>
        <v>4</v>
      </c>
      <c r="G37" s="13"/>
      <c r="H37" s="4"/>
      <c r="I37" s="4"/>
      <c r="J37" s="15"/>
      <c r="K37" s="7">
        <f t="shared" si="2"/>
        <v>0</v>
      </c>
      <c r="L37" s="17"/>
      <c r="M37" s="4"/>
      <c r="N37" s="4">
        <v>1</v>
      </c>
      <c r="O37" s="4"/>
      <c r="P37" s="4">
        <v>2</v>
      </c>
      <c r="Q37" s="4"/>
      <c r="R37" s="15">
        <v>1</v>
      </c>
      <c r="S37" s="7">
        <f t="shared" si="3"/>
        <v>4</v>
      </c>
    </row>
    <row r="38" spans="1:19" x14ac:dyDescent="0.15">
      <c r="A38" s="338"/>
      <c r="B38" s="2">
        <v>26</v>
      </c>
      <c r="C38" s="10" t="s">
        <v>26</v>
      </c>
      <c r="D38" s="38">
        <v>0</v>
      </c>
      <c r="E38" s="7">
        <f t="shared" si="1"/>
        <v>0</v>
      </c>
      <c r="F38" s="7">
        <f t="shared" si="4"/>
        <v>0</v>
      </c>
      <c r="G38" s="13"/>
      <c r="H38" s="4"/>
      <c r="I38" s="4"/>
      <c r="J38" s="15"/>
      <c r="K38" s="7">
        <f t="shared" si="2"/>
        <v>0</v>
      </c>
      <c r="L38" s="17"/>
      <c r="M38" s="4"/>
      <c r="N38" s="4"/>
      <c r="O38" s="4"/>
      <c r="P38" s="4"/>
      <c r="Q38" s="4"/>
      <c r="R38" s="15"/>
      <c r="S38" s="7">
        <f t="shared" si="3"/>
        <v>0</v>
      </c>
    </row>
    <row r="39" spans="1:19" x14ac:dyDescent="0.15">
      <c r="A39" s="338"/>
      <c r="B39" s="3">
        <v>27</v>
      </c>
      <c r="C39" s="11" t="s">
        <v>27</v>
      </c>
      <c r="D39" s="6">
        <v>7</v>
      </c>
      <c r="E39" s="7">
        <f t="shared" si="1"/>
        <v>1</v>
      </c>
      <c r="F39" s="7">
        <f t="shared" si="4"/>
        <v>6</v>
      </c>
      <c r="G39" s="13"/>
      <c r="H39" s="4"/>
      <c r="I39" s="4">
        <v>1</v>
      </c>
      <c r="J39" s="15"/>
      <c r="K39" s="7">
        <f t="shared" si="2"/>
        <v>1</v>
      </c>
      <c r="L39" s="17"/>
      <c r="M39" s="4">
        <v>1</v>
      </c>
      <c r="N39" s="4">
        <v>2</v>
      </c>
      <c r="O39" s="4"/>
      <c r="P39" s="4"/>
      <c r="Q39" s="4"/>
      <c r="R39" s="15">
        <v>2</v>
      </c>
      <c r="S39" s="7">
        <f t="shared" si="3"/>
        <v>5</v>
      </c>
    </row>
    <row r="40" spans="1:19" x14ac:dyDescent="0.15">
      <c r="A40" s="339"/>
      <c r="B40" s="342" t="s">
        <v>95</v>
      </c>
      <c r="C40" s="343"/>
      <c r="D40" s="49">
        <f>SUM(D13:D39)</f>
        <v>447</v>
      </c>
      <c r="E40" s="49">
        <f>SUM(E13:E39)</f>
        <v>179</v>
      </c>
      <c r="F40" s="49">
        <f>SUM(F13:F39)</f>
        <v>268</v>
      </c>
      <c r="G40" s="52">
        <f>SUM(G13:G39)</f>
        <v>3</v>
      </c>
      <c r="H40" s="51">
        <f t="shared" ref="H40:S40" si="5">SUM(H13:H39)</f>
        <v>0</v>
      </c>
      <c r="I40" s="51">
        <f t="shared" si="5"/>
        <v>3</v>
      </c>
      <c r="J40" s="53">
        <f t="shared" si="5"/>
        <v>7</v>
      </c>
      <c r="K40" s="49">
        <f t="shared" si="5"/>
        <v>13</v>
      </c>
      <c r="L40" s="50">
        <f t="shared" si="5"/>
        <v>2</v>
      </c>
      <c r="M40" s="51">
        <f t="shared" si="5"/>
        <v>9</v>
      </c>
      <c r="N40" s="51">
        <f t="shared" si="5"/>
        <v>56</v>
      </c>
      <c r="O40" s="51">
        <f t="shared" si="5"/>
        <v>1</v>
      </c>
      <c r="P40" s="51">
        <f t="shared" si="5"/>
        <v>5</v>
      </c>
      <c r="Q40" s="51">
        <f t="shared" si="5"/>
        <v>16</v>
      </c>
      <c r="R40" s="53">
        <f t="shared" si="5"/>
        <v>166</v>
      </c>
      <c r="S40" s="49">
        <f t="shared" si="5"/>
        <v>255</v>
      </c>
    </row>
    <row r="41" spans="1:19" x14ac:dyDescent="0.15">
      <c r="A41" s="68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15">
      <c r="A42" s="68"/>
      <c r="B42" s="20"/>
      <c r="C42" s="2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15">
      <c r="A43" s="68"/>
      <c r="B43" s="20"/>
      <c r="C43" s="20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15">
      <c r="A44" s="68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68"/>
      <c r="B45" s="20"/>
      <c r="C45" s="2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15">
      <c r="A46" s="68"/>
      <c r="B46" s="20"/>
      <c r="C46" s="2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15">
      <c r="A47" s="68"/>
      <c r="B47" s="20"/>
      <c r="C47" s="2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15">
      <c r="A48" s="68"/>
      <c r="B48" s="20"/>
      <c r="C48" s="20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15">
      <c r="A49" s="68"/>
      <c r="B49" s="20"/>
      <c r="C49" s="20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2.5" customHeight="1" x14ac:dyDescent="0.15">
      <c r="A50" s="337" t="s">
        <v>138</v>
      </c>
      <c r="B50" s="340" t="s">
        <v>142</v>
      </c>
      <c r="C50" s="297"/>
      <c r="D50" s="348" t="s">
        <v>133</v>
      </c>
      <c r="E50" s="349" t="s">
        <v>132</v>
      </c>
      <c r="F50" s="349" t="s">
        <v>96</v>
      </c>
      <c r="G50" s="345" t="s">
        <v>98</v>
      </c>
      <c r="H50" s="346"/>
      <c r="I50" s="346"/>
      <c r="J50" s="346"/>
      <c r="K50" s="347"/>
      <c r="L50" s="350" t="s">
        <v>102</v>
      </c>
      <c r="M50" s="351"/>
      <c r="N50" s="351"/>
      <c r="O50" s="351"/>
      <c r="P50" s="351"/>
      <c r="Q50" s="351"/>
      <c r="R50" s="351"/>
      <c r="S50" s="352"/>
    </row>
    <row r="51" spans="1:19" ht="54.75" customHeight="1" x14ac:dyDescent="0.15">
      <c r="A51" s="338"/>
      <c r="B51" s="341"/>
      <c r="C51" s="297"/>
      <c r="D51" s="299"/>
      <c r="E51" s="301"/>
      <c r="F51" s="301"/>
      <c r="G51" s="70" t="s">
        <v>90</v>
      </c>
      <c r="H51" s="102" t="s">
        <v>91</v>
      </c>
      <c r="I51" s="103" t="s">
        <v>134</v>
      </c>
      <c r="J51" s="100" t="s">
        <v>89</v>
      </c>
      <c r="K51" s="44" t="s">
        <v>97</v>
      </c>
      <c r="L51" s="72" t="s">
        <v>101</v>
      </c>
      <c r="M51" s="99" t="s">
        <v>100</v>
      </c>
      <c r="N51" s="46" t="s">
        <v>99</v>
      </c>
      <c r="O51" s="25" t="s">
        <v>94</v>
      </c>
      <c r="P51" s="25" t="s">
        <v>92</v>
      </c>
      <c r="Q51" s="25" t="s">
        <v>93</v>
      </c>
      <c r="R51" s="47" t="s">
        <v>89</v>
      </c>
      <c r="S51" s="43" t="s">
        <v>97</v>
      </c>
    </row>
    <row r="52" spans="1:19" ht="13.5" customHeight="1" x14ac:dyDescent="0.15">
      <c r="A52" s="338"/>
      <c r="B52" s="21">
        <v>28</v>
      </c>
      <c r="C52" s="22" t="s">
        <v>28</v>
      </c>
      <c r="D52" s="21">
        <v>1</v>
      </c>
      <c r="E52" s="7">
        <f t="shared" ref="E52:E57" si="6">D52-F52</f>
        <v>0</v>
      </c>
      <c r="F52" s="7">
        <f t="shared" ref="F52:F57" si="7">K52+S52</f>
        <v>1</v>
      </c>
      <c r="G52" s="13"/>
      <c r="H52" s="4"/>
      <c r="I52" s="4"/>
      <c r="J52" s="15"/>
      <c r="K52" s="7">
        <f t="shared" ref="K52:K57" si="8">SUM(G52:J52)</f>
        <v>0</v>
      </c>
      <c r="L52" s="17"/>
      <c r="M52" s="4"/>
      <c r="N52" s="4">
        <v>1</v>
      </c>
      <c r="O52" s="4"/>
      <c r="P52" s="4"/>
      <c r="Q52" s="4"/>
      <c r="R52" s="15"/>
      <c r="S52" s="7">
        <f t="shared" ref="S52:S57" si="9">SUM(L52:R52)</f>
        <v>1</v>
      </c>
    </row>
    <row r="53" spans="1:19" x14ac:dyDescent="0.15">
      <c r="A53" s="338"/>
      <c r="B53" s="5">
        <v>29</v>
      </c>
      <c r="C53" s="23" t="s">
        <v>29</v>
      </c>
      <c r="D53" s="5">
        <v>2</v>
      </c>
      <c r="E53" s="7">
        <f t="shared" si="6"/>
        <v>0</v>
      </c>
      <c r="F53" s="7">
        <f t="shared" si="7"/>
        <v>2</v>
      </c>
      <c r="G53" s="13"/>
      <c r="H53" s="4"/>
      <c r="I53" s="4"/>
      <c r="J53" s="15"/>
      <c r="K53" s="7">
        <f t="shared" si="8"/>
        <v>0</v>
      </c>
      <c r="L53" s="17"/>
      <c r="M53" s="4"/>
      <c r="N53" s="4"/>
      <c r="O53" s="4"/>
      <c r="P53" s="4">
        <v>1</v>
      </c>
      <c r="Q53" s="4"/>
      <c r="R53" s="15">
        <v>1</v>
      </c>
      <c r="S53" s="7">
        <f t="shared" si="9"/>
        <v>2</v>
      </c>
    </row>
    <row r="54" spans="1:19" x14ac:dyDescent="0.15">
      <c r="A54" s="338"/>
      <c r="B54" s="5">
        <v>30</v>
      </c>
      <c r="C54" s="23" t="s">
        <v>30</v>
      </c>
      <c r="D54" s="5">
        <v>7</v>
      </c>
      <c r="E54" s="7">
        <f t="shared" si="6"/>
        <v>5</v>
      </c>
      <c r="F54" s="7">
        <f t="shared" si="7"/>
        <v>2</v>
      </c>
      <c r="G54" s="13"/>
      <c r="H54" s="4">
        <v>1</v>
      </c>
      <c r="I54" s="4"/>
      <c r="J54" s="15"/>
      <c r="K54" s="7">
        <f t="shared" si="8"/>
        <v>1</v>
      </c>
      <c r="L54" s="17"/>
      <c r="M54" s="4"/>
      <c r="N54" s="4">
        <v>1</v>
      </c>
      <c r="O54" s="4"/>
      <c r="P54" s="4"/>
      <c r="Q54" s="4"/>
      <c r="R54" s="15"/>
      <c r="S54" s="7">
        <f t="shared" si="9"/>
        <v>1</v>
      </c>
    </row>
    <row r="55" spans="1:19" x14ac:dyDescent="0.15">
      <c r="A55" s="338"/>
      <c r="B55" s="7">
        <v>31</v>
      </c>
      <c r="C55" s="23" t="s">
        <v>31</v>
      </c>
      <c r="D55" s="5">
        <v>0</v>
      </c>
      <c r="E55" s="7">
        <f t="shared" si="6"/>
        <v>0</v>
      </c>
      <c r="F55" s="7">
        <f t="shared" si="7"/>
        <v>0</v>
      </c>
      <c r="G55" s="13"/>
      <c r="H55" s="4"/>
      <c r="I55" s="4"/>
      <c r="J55" s="15"/>
      <c r="K55" s="7">
        <f t="shared" si="8"/>
        <v>0</v>
      </c>
      <c r="L55" s="17"/>
      <c r="M55" s="4"/>
      <c r="N55" s="4"/>
      <c r="O55" s="4"/>
      <c r="P55" s="4"/>
      <c r="Q55" s="4"/>
      <c r="R55" s="15"/>
      <c r="S55" s="7">
        <f t="shared" si="9"/>
        <v>0</v>
      </c>
    </row>
    <row r="56" spans="1:19" x14ac:dyDescent="0.15">
      <c r="A56" s="338"/>
      <c r="B56" s="5">
        <v>32</v>
      </c>
      <c r="C56" s="23" t="s">
        <v>32</v>
      </c>
      <c r="D56" s="5">
        <v>8</v>
      </c>
      <c r="E56" s="7">
        <f t="shared" si="6"/>
        <v>4</v>
      </c>
      <c r="F56" s="7">
        <f t="shared" si="7"/>
        <v>4</v>
      </c>
      <c r="G56" s="13"/>
      <c r="H56" s="4"/>
      <c r="I56" s="4"/>
      <c r="J56" s="15">
        <v>1</v>
      </c>
      <c r="K56" s="7">
        <f t="shared" si="8"/>
        <v>1</v>
      </c>
      <c r="L56" s="17"/>
      <c r="M56" s="4"/>
      <c r="N56" s="4">
        <v>3</v>
      </c>
      <c r="O56" s="4"/>
      <c r="P56" s="4"/>
      <c r="Q56" s="4"/>
      <c r="R56" s="15"/>
      <c r="S56" s="7">
        <f t="shared" si="9"/>
        <v>3</v>
      </c>
    </row>
    <row r="57" spans="1:19" x14ac:dyDescent="0.15">
      <c r="A57" s="338"/>
      <c r="B57" s="6">
        <v>33</v>
      </c>
      <c r="C57" s="24" t="s">
        <v>33</v>
      </c>
      <c r="D57" s="7">
        <v>0</v>
      </c>
      <c r="E57" s="7">
        <f t="shared" si="6"/>
        <v>0</v>
      </c>
      <c r="F57" s="7">
        <f t="shared" si="7"/>
        <v>0</v>
      </c>
      <c r="G57" s="13"/>
      <c r="H57" s="4"/>
      <c r="I57" s="4"/>
      <c r="J57" s="15"/>
      <c r="K57" s="7">
        <f t="shared" si="8"/>
        <v>0</v>
      </c>
      <c r="L57" s="17"/>
      <c r="M57" s="4"/>
      <c r="N57" s="4"/>
      <c r="O57" s="4"/>
      <c r="P57" s="4"/>
      <c r="Q57" s="4"/>
      <c r="R57" s="15"/>
      <c r="S57" s="7">
        <f t="shared" si="9"/>
        <v>0</v>
      </c>
    </row>
    <row r="58" spans="1:19" x14ac:dyDescent="0.15">
      <c r="A58" s="339"/>
      <c r="B58" s="342" t="s">
        <v>95</v>
      </c>
      <c r="C58" s="344"/>
      <c r="D58" s="49">
        <f t="shared" ref="D58:P58" si="10">SUM(D52:D57)</f>
        <v>18</v>
      </c>
      <c r="E58" s="49">
        <f t="shared" si="10"/>
        <v>9</v>
      </c>
      <c r="F58" s="49">
        <f t="shared" si="10"/>
        <v>9</v>
      </c>
      <c r="G58" s="52">
        <f t="shared" si="10"/>
        <v>0</v>
      </c>
      <c r="H58" s="51">
        <f t="shared" si="10"/>
        <v>1</v>
      </c>
      <c r="I58" s="51">
        <f t="shared" si="10"/>
        <v>0</v>
      </c>
      <c r="J58" s="53">
        <f t="shared" si="10"/>
        <v>1</v>
      </c>
      <c r="K58" s="49">
        <f>SUM(K52:K57)</f>
        <v>2</v>
      </c>
      <c r="L58" s="52">
        <f t="shared" si="10"/>
        <v>0</v>
      </c>
      <c r="M58" s="51">
        <f t="shared" si="10"/>
        <v>0</v>
      </c>
      <c r="N58" s="51">
        <f t="shared" si="10"/>
        <v>5</v>
      </c>
      <c r="O58" s="51">
        <f t="shared" si="10"/>
        <v>0</v>
      </c>
      <c r="P58" s="51">
        <f t="shared" si="10"/>
        <v>1</v>
      </c>
      <c r="Q58" s="51">
        <f>SUM(Q52:Q57)</f>
        <v>0</v>
      </c>
      <c r="R58" s="53">
        <f>SUM(R52:R57)</f>
        <v>1</v>
      </c>
      <c r="S58" s="49">
        <f>SUM(S52:S57)</f>
        <v>7</v>
      </c>
    </row>
    <row r="59" spans="1:19" x14ac:dyDescent="0.15">
      <c r="A59" s="6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15">
      <c r="A60" s="6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2.5" customHeight="1" x14ac:dyDescent="0.15">
      <c r="A61" s="337" t="s">
        <v>139</v>
      </c>
      <c r="B61" s="340" t="s">
        <v>142</v>
      </c>
      <c r="C61" s="297"/>
      <c r="D61" s="348" t="s">
        <v>133</v>
      </c>
      <c r="E61" s="349" t="s">
        <v>132</v>
      </c>
      <c r="F61" s="349" t="s">
        <v>96</v>
      </c>
      <c r="G61" s="345" t="s">
        <v>98</v>
      </c>
      <c r="H61" s="346"/>
      <c r="I61" s="346"/>
      <c r="J61" s="346"/>
      <c r="K61" s="347"/>
      <c r="L61" s="350" t="s">
        <v>102</v>
      </c>
      <c r="M61" s="351"/>
      <c r="N61" s="351"/>
      <c r="O61" s="351"/>
      <c r="P61" s="351"/>
      <c r="Q61" s="351"/>
      <c r="R61" s="351"/>
      <c r="S61" s="352"/>
    </row>
    <row r="62" spans="1:19" ht="54.75" customHeight="1" x14ac:dyDescent="0.15">
      <c r="A62" s="338"/>
      <c r="B62" s="341"/>
      <c r="C62" s="297"/>
      <c r="D62" s="299"/>
      <c r="E62" s="301"/>
      <c r="F62" s="301"/>
      <c r="G62" s="72" t="s">
        <v>90</v>
      </c>
      <c r="H62" s="102" t="s">
        <v>91</v>
      </c>
      <c r="I62" s="99" t="s">
        <v>134</v>
      </c>
      <c r="J62" s="75" t="s">
        <v>89</v>
      </c>
      <c r="K62" s="44" t="s">
        <v>97</v>
      </c>
      <c r="L62" s="72" t="s">
        <v>101</v>
      </c>
      <c r="M62" s="99" t="s">
        <v>100</v>
      </c>
      <c r="N62" s="46" t="s">
        <v>99</v>
      </c>
      <c r="O62" s="25" t="s">
        <v>94</v>
      </c>
      <c r="P62" s="25" t="s">
        <v>92</v>
      </c>
      <c r="Q62" s="25" t="s">
        <v>93</v>
      </c>
      <c r="R62" s="47" t="s">
        <v>89</v>
      </c>
      <c r="S62" s="44" t="s">
        <v>97</v>
      </c>
    </row>
    <row r="63" spans="1:19" ht="13.5" customHeight="1" x14ac:dyDescent="0.15">
      <c r="A63" s="338"/>
      <c r="B63" s="27">
        <v>34</v>
      </c>
      <c r="C63" s="34" t="s">
        <v>104</v>
      </c>
      <c r="D63" s="21">
        <v>17</v>
      </c>
      <c r="E63" s="7">
        <f t="shared" ref="E63:E72" si="11">D63-F63</f>
        <v>10</v>
      </c>
      <c r="F63" s="7">
        <f t="shared" ref="F63:F71" si="12">K63+S63</f>
        <v>7</v>
      </c>
      <c r="G63" s="13"/>
      <c r="H63" s="4"/>
      <c r="I63" s="4"/>
      <c r="J63" s="15"/>
      <c r="K63" s="7">
        <f t="shared" ref="K63:K71" si="13">SUM(G63:J63)</f>
        <v>0</v>
      </c>
      <c r="L63" s="17"/>
      <c r="M63" s="4"/>
      <c r="N63" s="4">
        <v>5</v>
      </c>
      <c r="O63" s="4"/>
      <c r="P63" s="4"/>
      <c r="Q63" s="4">
        <v>1</v>
      </c>
      <c r="R63" s="15">
        <v>1</v>
      </c>
      <c r="S63" s="7">
        <f t="shared" ref="S63:S71" si="14">SUM(L63:R63)</f>
        <v>7</v>
      </c>
    </row>
    <row r="64" spans="1:19" x14ac:dyDescent="0.15">
      <c r="A64" s="338"/>
      <c r="B64" s="28">
        <v>35</v>
      </c>
      <c r="C64" s="33" t="s">
        <v>34</v>
      </c>
      <c r="D64" s="5">
        <v>39</v>
      </c>
      <c r="E64" s="7">
        <f t="shared" si="11"/>
        <v>13</v>
      </c>
      <c r="F64" s="7">
        <f t="shared" si="12"/>
        <v>26</v>
      </c>
      <c r="G64" s="13"/>
      <c r="H64" s="4"/>
      <c r="I64" s="4">
        <v>4</v>
      </c>
      <c r="J64" s="15">
        <v>1</v>
      </c>
      <c r="K64" s="7">
        <f t="shared" si="13"/>
        <v>5</v>
      </c>
      <c r="L64" s="17"/>
      <c r="M64" s="4">
        <v>2</v>
      </c>
      <c r="N64" s="4">
        <v>8</v>
      </c>
      <c r="O64" s="4"/>
      <c r="P64" s="4">
        <v>1</v>
      </c>
      <c r="Q64" s="4"/>
      <c r="R64" s="15">
        <v>10</v>
      </c>
      <c r="S64" s="7">
        <f t="shared" si="14"/>
        <v>21</v>
      </c>
    </row>
    <row r="65" spans="1:19" x14ac:dyDescent="0.15">
      <c r="A65" s="338"/>
      <c r="B65" s="28">
        <v>36</v>
      </c>
      <c r="C65" s="30" t="s">
        <v>35</v>
      </c>
      <c r="D65" s="5">
        <v>3</v>
      </c>
      <c r="E65" s="7">
        <f t="shared" si="11"/>
        <v>2</v>
      </c>
      <c r="F65" s="7">
        <f t="shared" si="12"/>
        <v>1</v>
      </c>
      <c r="G65" s="13"/>
      <c r="H65" s="4"/>
      <c r="I65" s="4"/>
      <c r="J65" s="15"/>
      <c r="K65" s="7">
        <f t="shared" si="13"/>
        <v>0</v>
      </c>
      <c r="L65" s="17"/>
      <c r="M65" s="4"/>
      <c r="N65" s="4"/>
      <c r="O65" s="4"/>
      <c r="P65" s="4"/>
      <c r="Q65" s="4"/>
      <c r="R65" s="15">
        <v>1</v>
      </c>
      <c r="S65" s="7">
        <f t="shared" si="14"/>
        <v>1</v>
      </c>
    </row>
    <row r="66" spans="1:19" x14ac:dyDescent="0.15">
      <c r="A66" s="338"/>
      <c r="B66" s="28">
        <v>37</v>
      </c>
      <c r="C66" s="30" t="s">
        <v>36</v>
      </c>
      <c r="D66" s="5">
        <v>15</v>
      </c>
      <c r="E66" s="7">
        <f t="shared" si="11"/>
        <v>4</v>
      </c>
      <c r="F66" s="7">
        <f t="shared" si="12"/>
        <v>11</v>
      </c>
      <c r="G66" s="13">
        <v>1</v>
      </c>
      <c r="H66" s="4"/>
      <c r="I66" s="4"/>
      <c r="J66" s="15"/>
      <c r="K66" s="7">
        <f t="shared" si="13"/>
        <v>1</v>
      </c>
      <c r="L66" s="17"/>
      <c r="M66" s="4">
        <v>2</v>
      </c>
      <c r="N66" s="4">
        <v>4</v>
      </c>
      <c r="O66" s="4"/>
      <c r="P66" s="4"/>
      <c r="Q66" s="4">
        <v>1</v>
      </c>
      <c r="R66" s="15">
        <v>3</v>
      </c>
      <c r="S66" s="7">
        <f t="shared" si="14"/>
        <v>10</v>
      </c>
    </row>
    <row r="67" spans="1:19" x14ac:dyDescent="0.15">
      <c r="A67" s="338"/>
      <c r="B67" s="28">
        <v>38</v>
      </c>
      <c r="C67" s="30" t="s">
        <v>37</v>
      </c>
      <c r="D67" s="5">
        <v>1</v>
      </c>
      <c r="E67" s="7">
        <f t="shared" si="11"/>
        <v>0</v>
      </c>
      <c r="F67" s="7">
        <f t="shared" si="12"/>
        <v>1</v>
      </c>
      <c r="G67" s="13"/>
      <c r="H67" s="4"/>
      <c r="I67" s="4"/>
      <c r="J67" s="15"/>
      <c r="K67" s="7">
        <f t="shared" si="13"/>
        <v>0</v>
      </c>
      <c r="L67" s="17"/>
      <c r="M67" s="4">
        <v>1</v>
      </c>
      <c r="N67" s="4"/>
      <c r="O67" s="4"/>
      <c r="P67" s="4"/>
      <c r="Q67" s="4"/>
      <c r="R67" s="15"/>
      <c r="S67" s="7">
        <f t="shared" si="14"/>
        <v>1</v>
      </c>
    </row>
    <row r="68" spans="1:19" x14ac:dyDescent="0.15">
      <c r="A68" s="338"/>
      <c r="B68" s="28">
        <v>39</v>
      </c>
      <c r="C68" s="30" t="s">
        <v>38</v>
      </c>
      <c r="D68" s="5">
        <v>24</v>
      </c>
      <c r="E68" s="7">
        <f t="shared" si="11"/>
        <v>11</v>
      </c>
      <c r="F68" s="7">
        <f t="shared" si="12"/>
        <v>13</v>
      </c>
      <c r="G68" s="13"/>
      <c r="H68" s="4">
        <v>5</v>
      </c>
      <c r="I68" s="4"/>
      <c r="J68" s="15">
        <v>1</v>
      </c>
      <c r="K68" s="7">
        <f t="shared" si="13"/>
        <v>6</v>
      </c>
      <c r="L68" s="17"/>
      <c r="M68" s="4">
        <v>2</v>
      </c>
      <c r="N68" s="4">
        <v>2</v>
      </c>
      <c r="O68" s="4"/>
      <c r="P68" s="4"/>
      <c r="Q68" s="4">
        <v>1</v>
      </c>
      <c r="R68" s="15">
        <v>2</v>
      </c>
      <c r="S68" s="7">
        <f t="shared" si="14"/>
        <v>7</v>
      </c>
    </row>
    <row r="69" spans="1:19" x14ac:dyDescent="0.15">
      <c r="A69" s="338"/>
      <c r="B69" s="28">
        <v>40</v>
      </c>
      <c r="C69" s="30" t="s">
        <v>39</v>
      </c>
      <c r="D69" s="5">
        <v>16</v>
      </c>
      <c r="E69" s="7">
        <f t="shared" si="11"/>
        <v>6</v>
      </c>
      <c r="F69" s="7">
        <f t="shared" si="12"/>
        <v>10</v>
      </c>
      <c r="G69" s="13"/>
      <c r="H69" s="4">
        <v>1</v>
      </c>
      <c r="I69" s="4"/>
      <c r="J69" s="15">
        <v>2</v>
      </c>
      <c r="K69" s="7">
        <f t="shared" si="13"/>
        <v>3</v>
      </c>
      <c r="L69" s="17"/>
      <c r="M69" s="4">
        <v>1</v>
      </c>
      <c r="N69" s="4">
        <v>2</v>
      </c>
      <c r="O69" s="4"/>
      <c r="P69" s="4"/>
      <c r="Q69" s="4"/>
      <c r="R69" s="15">
        <v>4</v>
      </c>
      <c r="S69" s="7">
        <f t="shared" si="14"/>
        <v>7</v>
      </c>
    </row>
    <row r="70" spans="1:19" x14ac:dyDescent="0.15">
      <c r="A70" s="338"/>
      <c r="B70" s="28">
        <v>41</v>
      </c>
      <c r="C70" s="30" t="s">
        <v>40</v>
      </c>
      <c r="D70" s="5">
        <v>6</v>
      </c>
      <c r="E70" s="7">
        <f t="shared" si="11"/>
        <v>2</v>
      </c>
      <c r="F70" s="7">
        <f t="shared" si="12"/>
        <v>4</v>
      </c>
      <c r="G70" s="13"/>
      <c r="H70" s="4"/>
      <c r="I70" s="4">
        <v>1</v>
      </c>
      <c r="J70" s="15"/>
      <c r="K70" s="7">
        <f t="shared" si="13"/>
        <v>1</v>
      </c>
      <c r="L70" s="17"/>
      <c r="M70" s="4"/>
      <c r="N70" s="4">
        <v>1</v>
      </c>
      <c r="O70" s="4"/>
      <c r="P70" s="4">
        <v>1</v>
      </c>
      <c r="Q70" s="4"/>
      <c r="R70" s="15">
        <v>1</v>
      </c>
      <c r="S70" s="7">
        <f t="shared" si="14"/>
        <v>3</v>
      </c>
    </row>
    <row r="71" spans="1:19" x14ac:dyDescent="0.15">
      <c r="A71" s="338"/>
      <c r="B71" s="28">
        <v>42</v>
      </c>
      <c r="C71" s="30" t="s">
        <v>41</v>
      </c>
      <c r="D71" s="5">
        <v>9</v>
      </c>
      <c r="E71" s="7">
        <f t="shared" si="11"/>
        <v>3</v>
      </c>
      <c r="F71" s="7">
        <f t="shared" si="12"/>
        <v>6</v>
      </c>
      <c r="G71" s="13"/>
      <c r="H71" s="4"/>
      <c r="I71" s="4"/>
      <c r="J71" s="15"/>
      <c r="K71" s="7">
        <f t="shared" si="13"/>
        <v>0</v>
      </c>
      <c r="L71" s="17">
        <v>1</v>
      </c>
      <c r="M71" s="4"/>
      <c r="N71" s="4">
        <v>3</v>
      </c>
      <c r="O71" s="4"/>
      <c r="P71" s="4"/>
      <c r="Q71" s="4"/>
      <c r="R71" s="15">
        <v>2</v>
      </c>
      <c r="S71" s="7">
        <f t="shared" si="14"/>
        <v>6</v>
      </c>
    </row>
    <row r="72" spans="1:19" x14ac:dyDescent="0.15">
      <c r="A72" s="338"/>
      <c r="B72" s="29">
        <v>43</v>
      </c>
      <c r="C72" s="31" t="s">
        <v>42</v>
      </c>
      <c r="D72" s="7">
        <v>16</v>
      </c>
      <c r="E72" s="7">
        <f t="shared" si="11"/>
        <v>6</v>
      </c>
      <c r="F72" s="7">
        <f>K72+S72</f>
        <v>10</v>
      </c>
      <c r="G72" s="13">
        <v>1</v>
      </c>
      <c r="H72" s="4"/>
      <c r="I72" s="4"/>
      <c r="J72" s="15"/>
      <c r="K72" s="7">
        <f>SUM(G72:J72)</f>
        <v>1</v>
      </c>
      <c r="L72" s="17">
        <v>1</v>
      </c>
      <c r="M72" s="4"/>
      <c r="N72" s="4">
        <v>5</v>
      </c>
      <c r="O72" s="4"/>
      <c r="P72" s="4"/>
      <c r="Q72" s="4"/>
      <c r="R72" s="15">
        <v>3</v>
      </c>
      <c r="S72" s="7">
        <f>SUM(L72:R72)</f>
        <v>9</v>
      </c>
    </row>
    <row r="73" spans="1:19" x14ac:dyDescent="0.15">
      <c r="A73" s="339"/>
      <c r="B73" s="342" t="s">
        <v>95</v>
      </c>
      <c r="C73" s="344"/>
      <c r="D73" s="49">
        <f>SUM(D63:D72)</f>
        <v>146</v>
      </c>
      <c r="E73" s="49">
        <f>SUM(E63:E72)</f>
        <v>57</v>
      </c>
      <c r="F73" s="49">
        <f t="shared" ref="F73:S73" si="15">SUM(F63:F72)</f>
        <v>89</v>
      </c>
      <c r="G73" s="52">
        <f t="shared" si="15"/>
        <v>2</v>
      </c>
      <c r="H73" s="51">
        <f t="shared" si="15"/>
        <v>6</v>
      </c>
      <c r="I73" s="51">
        <f t="shared" si="15"/>
        <v>5</v>
      </c>
      <c r="J73" s="53">
        <f t="shared" si="15"/>
        <v>4</v>
      </c>
      <c r="K73" s="49">
        <f t="shared" si="15"/>
        <v>17</v>
      </c>
      <c r="L73" s="52">
        <f t="shared" si="15"/>
        <v>2</v>
      </c>
      <c r="M73" s="51">
        <f t="shared" si="15"/>
        <v>8</v>
      </c>
      <c r="N73" s="51">
        <f t="shared" si="15"/>
        <v>30</v>
      </c>
      <c r="O73" s="51">
        <f t="shared" si="15"/>
        <v>0</v>
      </c>
      <c r="P73" s="51">
        <f t="shared" si="15"/>
        <v>2</v>
      </c>
      <c r="Q73" s="51">
        <f t="shared" si="15"/>
        <v>3</v>
      </c>
      <c r="R73" s="53">
        <f t="shared" si="15"/>
        <v>27</v>
      </c>
      <c r="S73" s="49">
        <f t="shared" si="15"/>
        <v>72</v>
      </c>
    </row>
    <row r="74" spans="1:19" x14ac:dyDescent="0.15">
      <c r="A74" s="6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A75" s="6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2.5" customHeight="1" x14ac:dyDescent="0.15">
      <c r="A76" s="337" t="s">
        <v>140</v>
      </c>
      <c r="B76" s="340" t="s">
        <v>142</v>
      </c>
      <c r="C76" s="297"/>
      <c r="D76" s="348" t="s">
        <v>133</v>
      </c>
      <c r="E76" s="349" t="s">
        <v>132</v>
      </c>
      <c r="F76" s="349" t="s">
        <v>96</v>
      </c>
      <c r="G76" s="345" t="s">
        <v>98</v>
      </c>
      <c r="H76" s="346"/>
      <c r="I76" s="346"/>
      <c r="J76" s="346"/>
      <c r="K76" s="347"/>
      <c r="L76" s="350" t="s">
        <v>102</v>
      </c>
      <c r="M76" s="351"/>
      <c r="N76" s="351"/>
      <c r="O76" s="351"/>
      <c r="P76" s="351"/>
      <c r="Q76" s="351"/>
      <c r="R76" s="351"/>
      <c r="S76" s="352"/>
    </row>
    <row r="77" spans="1:19" ht="54.75" customHeight="1" x14ac:dyDescent="0.15">
      <c r="A77" s="338"/>
      <c r="B77" s="341"/>
      <c r="C77" s="297"/>
      <c r="D77" s="299"/>
      <c r="E77" s="301"/>
      <c r="F77" s="301"/>
      <c r="G77" s="70" t="s">
        <v>90</v>
      </c>
      <c r="H77" s="102" t="s">
        <v>91</v>
      </c>
      <c r="I77" s="101" t="s">
        <v>134</v>
      </c>
      <c r="J77" s="100" t="s">
        <v>89</v>
      </c>
      <c r="K77" s="44" t="s">
        <v>97</v>
      </c>
      <c r="L77" s="26" t="s">
        <v>101</v>
      </c>
      <c r="M77" s="99" t="s">
        <v>100</v>
      </c>
      <c r="N77" s="25" t="s">
        <v>99</v>
      </c>
      <c r="O77" s="25" t="s">
        <v>94</v>
      </c>
      <c r="P77" s="25" t="s">
        <v>92</v>
      </c>
      <c r="Q77" s="25" t="s">
        <v>93</v>
      </c>
      <c r="R77" s="16" t="s">
        <v>89</v>
      </c>
      <c r="S77" s="14" t="s">
        <v>97</v>
      </c>
    </row>
    <row r="78" spans="1:19" ht="13.5" customHeight="1" x14ac:dyDescent="0.15">
      <c r="A78" s="338"/>
      <c r="B78" s="1">
        <v>45</v>
      </c>
      <c r="C78" s="35" t="s">
        <v>105</v>
      </c>
      <c r="D78" s="21">
        <v>14</v>
      </c>
      <c r="E78" s="7">
        <f t="shared" ref="E78:E92" si="16">D78-F78</f>
        <v>8</v>
      </c>
      <c r="F78" s="7">
        <f t="shared" ref="F78:F92" si="17">K78+S78</f>
        <v>6</v>
      </c>
      <c r="G78" s="13"/>
      <c r="H78" s="4"/>
      <c r="I78" s="4"/>
      <c r="J78" s="15">
        <v>1</v>
      </c>
      <c r="K78" s="7">
        <f t="shared" ref="K78:K92" si="18">SUM(G78:J78)</f>
        <v>1</v>
      </c>
      <c r="L78" s="17"/>
      <c r="M78" s="4"/>
      <c r="N78" s="4">
        <v>3</v>
      </c>
      <c r="O78" s="4"/>
      <c r="P78" s="4"/>
      <c r="Q78" s="4"/>
      <c r="R78" s="15">
        <v>2</v>
      </c>
      <c r="S78" s="7">
        <f t="shared" ref="S78:S92" si="19">SUM(L78:R78)</f>
        <v>5</v>
      </c>
    </row>
    <row r="79" spans="1:19" ht="13.5" customHeight="1" x14ac:dyDescent="0.15">
      <c r="A79" s="338"/>
      <c r="B79" s="13">
        <v>46</v>
      </c>
      <c r="C79" s="32" t="s">
        <v>76</v>
      </c>
      <c r="D79" s="5">
        <v>0</v>
      </c>
      <c r="E79" s="7">
        <f t="shared" si="16"/>
        <v>0</v>
      </c>
      <c r="F79" s="7">
        <f t="shared" si="17"/>
        <v>0</v>
      </c>
      <c r="G79" s="13"/>
      <c r="H79" s="4"/>
      <c r="I79" s="4"/>
      <c r="J79" s="15"/>
      <c r="K79" s="7">
        <f t="shared" si="18"/>
        <v>0</v>
      </c>
      <c r="L79" s="17"/>
      <c r="M79" s="4"/>
      <c r="N79" s="4"/>
      <c r="O79" s="4"/>
      <c r="P79" s="4"/>
      <c r="Q79" s="4"/>
      <c r="R79" s="15"/>
      <c r="S79" s="7">
        <f t="shared" si="19"/>
        <v>0</v>
      </c>
    </row>
    <row r="80" spans="1:19" ht="13.5" customHeight="1" x14ac:dyDescent="0.15">
      <c r="A80" s="338"/>
      <c r="B80" s="13">
        <v>47</v>
      </c>
      <c r="C80" s="32" t="s">
        <v>106</v>
      </c>
      <c r="D80" s="5">
        <v>14</v>
      </c>
      <c r="E80" s="7">
        <f t="shared" si="16"/>
        <v>7</v>
      </c>
      <c r="F80" s="7">
        <f t="shared" si="17"/>
        <v>7</v>
      </c>
      <c r="G80" s="13"/>
      <c r="H80" s="4"/>
      <c r="I80" s="4"/>
      <c r="J80" s="15"/>
      <c r="K80" s="7">
        <f t="shared" si="18"/>
        <v>0</v>
      </c>
      <c r="L80" s="17"/>
      <c r="M80" s="4"/>
      <c r="N80" s="4">
        <v>1</v>
      </c>
      <c r="O80" s="4"/>
      <c r="P80" s="4">
        <v>2</v>
      </c>
      <c r="Q80" s="4"/>
      <c r="R80" s="15">
        <v>4</v>
      </c>
      <c r="S80" s="7">
        <f t="shared" si="19"/>
        <v>7</v>
      </c>
    </row>
    <row r="81" spans="1:21" x14ac:dyDescent="0.15">
      <c r="A81" s="338"/>
      <c r="B81" s="2">
        <v>48</v>
      </c>
      <c r="C81" s="10" t="s">
        <v>77</v>
      </c>
      <c r="D81" s="5">
        <v>3</v>
      </c>
      <c r="E81" s="7">
        <f t="shared" si="16"/>
        <v>0</v>
      </c>
      <c r="F81" s="7">
        <f t="shared" si="17"/>
        <v>3</v>
      </c>
      <c r="G81" s="13"/>
      <c r="H81" s="4"/>
      <c r="I81" s="4"/>
      <c r="J81" s="15"/>
      <c r="K81" s="7">
        <f t="shared" si="18"/>
        <v>0</v>
      </c>
      <c r="L81" s="17"/>
      <c r="M81" s="4"/>
      <c r="N81" s="4"/>
      <c r="O81" s="4"/>
      <c r="P81" s="4">
        <v>1</v>
      </c>
      <c r="Q81" s="4"/>
      <c r="R81" s="15">
        <v>2</v>
      </c>
      <c r="S81" s="7">
        <f t="shared" si="19"/>
        <v>3</v>
      </c>
    </row>
    <row r="82" spans="1:21" x14ac:dyDescent="0.15">
      <c r="A82" s="338"/>
      <c r="B82" s="17">
        <v>49</v>
      </c>
      <c r="C82" s="10" t="s">
        <v>78</v>
      </c>
      <c r="D82" s="5">
        <v>25</v>
      </c>
      <c r="E82" s="7">
        <f t="shared" si="16"/>
        <v>13</v>
      </c>
      <c r="F82" s="7">
        <f t="shared" si="17"/>
        <v>12</v>
      </c>
      <c r="G82" s="13"/>
      <c r="H82" s="4">
        <v>2</v>
      </c>
      <c r="I82" s="4"/>
      <c r="J82" s="15">
        <v>2</v>
      </c>
      <c r="K82" s="7">
        <f t="shared" si="18"/>
        <v>4</v>
      </c>
      <c r="L82" s="17">
        <v>1</v>
      </c>
      <c r="M82" s="4">
        <v>1</v>
      </c>
      <c r="N82" s="4"/>
      <c r="O82" s="4"/>
      <c r="P82" s="4">
        <v>1</v>
      </c>
      <c r="Q82" s="4"/>
      <c r="R82" s="15">
        <v>5</v>
      </c>
      <c r="S82" s="7">
        <f t="shared" si="19"/>
        <v>8</v>
      </c>
    </row>
    <row r="83" spans="1:21" x14ac:dyDescent="0.15">
      <c r="A83" s="338"/>
      <c r="B83" s="13">
        <v>50</v>
      </c>
      <c r="C83" s="10" t="s">
        <v>79</v>
      </c>
      <c r="D83" s="5">
        <v>9</v>
      </c>
      <c r="E83" s="7">
        <f t="shared" si="16"/>
        <v>2</v>
      </c>
      <c r="F83" s="7">
        <f t="shared" si="17"/>
        <v>7</v>
      </c>
      <c r="G83" s="13"/>
      <c r="H83" s="4"/>
      <c r="I83" s="4">
        <v>1</v>
      </c>
      <c r="J83" s="15"/>
      <c r="K83" s="7">
        <f t="shared" si="18"/>
        <v>1</v>
      </c>
      <c r="L83" s="17"/>
      <c r="M83" s="4"/>
      <c r="N83" s="4"/>
      <c r="O83" s="4"/>
      <c r="P83" s="4"/>
      <c r="Q83" s="4"/>
      <c r="R83" s="15">
        <v>6</v>
      </c>
      <c r="S83" s="7">
        <f t="shared" si="19"/>
        <v>6</v>
      </c>
    </row>
    <row r="84" spans="1:21" x14ac:dyDescent="0.15">
      <c r="A84" s="338"/>
      <c r="B84" s="13">
        <v>51</v>
      </c>
      <c r="C84" s="10" t="s">
        <v>80</v>
      </c>
      <c r="D84" s="5">
        <v>7</v>
      </c>
      <c r="E84" s="7">
        <f t="shared" si="16"/>
        <v>3</v>
      </c>
      <c r="F84" s="7">
        <f t="shared" si="17"/>
        <v>4</v>
      </c>
      <c r="G84" s="13"/>
      <c r="H84" s="4"/>
      <c r="I84" s="4"/>
      <c r="J84" s="15"/>
      <c r="K84" s="7">
        <f t="shared" si="18"/>
        <v>0</v>
      </c>
      <c r="L84" s="17"/>
      <c r="M84" s="4"/>
      <c r="N84" s="4"/>
      <c r="O84" s="4"/>
      <c r="P84" s="4"/>
      <c r="Q84" s="4">
        <v>1</v>
      </c>
      <c r="R84" s="15">
        <v>3</v>
      </c>
      <c r="S84" s="7">
        <f t="shared" si="19"/>
        <v>4</v>
      </c>
    </row>
    <row r="85" spans="1:21" x14ac:dyDescent="0.15">
      <c r="A85" s="338"/>
      <c r="B85" s="2">
        <v>52</v>
      </c>
      <c r="C85" s="10" t="s">
        <v>81</v>
      </c>
      <c r="D85" s="5">
        <v>2</v>
      </c>
      <c r="E85" s="7">
        <f t="shared" si="16"/>
        <v>1</v>
      </c>
      <c r="F85" s="7">
        <f t="shared" si="17"/>
        <v>1</v>
      </c>
      <c r="G85" s="13"/>
      <c r="H85" s="4"/>
      <c r="I85" s="4"/>
      <c r="J85" s="15"/>
      <c r="K85" s="7">
        <f t="shared" si="18"/>
        <v>0</v>
      </c>
      <c r="L85" s="17"/>
      <c r="M85" s="4"/>
      <c r="N85" s="4"/>
      <c r="O85" s="4"/>
      <c r="P85" s="4"/>
      <c r="Q85" s="4"/>
      <c r="R85" s="15">
        <v>1</v>
      </c>
      <c r="S85" s="7">
        <f t="shared" si="19"/>
        <v>1</v>
      </c>
    </row>
    <row r="86" spans="1:21" x14ac:dyDescent="0.15">
      <c r="A86" s="338"/>
      <c r="B86" s="17">
        <v>53</v>
      </c>
      <c r="C86" s="10" t="s">
        <v>82</v>
      </c>
      <c r="D86" s="5">
        <v>4</v>
      </c>
      <c r="E86" s="7">
        <f t="shared" si="16"/>
        <v>1</v>
      </c>
      <c r="F86" s="7">
        <f t="shared" si="17"/>
        <v>3</v>
      </c>
      <c r="G86" s="13"/>
      <c r="H86" s="4"/>
      <c r="I86" s="4"/>
      <c r="J86" s="15"/>
      <c r="K86" s="7">
        <f t="shared" si="18"/>
        <v>0</v>
      </c>
      <c r="L86" s="17">
        <v>2</v>
      </c>
      <c r="M86" s="4"/>
      <c r="N86" s="4"/>
      <c r="O86" s="4"/>
      <c r="P86" s="4"/>
      <c r="Q86" s="4"/>
      <c r="R86" s="15">
        <v>1</v>
      </c>
      <c r="S86" s="7">
        <f t="shared" si="19"/>
        <v>3</v>
      </c>
    </row>
    <row r="87" spans="1:21" x14ac:dyDescent="0.15">
      <c r="A87" s="338"/>
      <c r="B87" s="13">
        <v>54</v>
      </c>
      <c r="C87" s="10" t="s">
        <v>83</v>
      </c>
      <c r="D87" s="5">
        <v>4</v>
      </c>
      <c r="E87" s="7">
        <f t="shared" si="16"/>
        <v>1</v>
      </c>
      <c r="F87" s="7">
        <f t="shared" si="17"/>
        <v>3</v>
      </c>
      <c r="G87" s="13"/>
      <c r="H87" s="4"/>
      <c r="I87" s="4"/>
      <c r="J87" s="15"/>
      <c r="K87" s="7">
        <f t="shared" si="18"/>
        <v>0</v>
      </c>
      <c r="L87" s="17"/>
      <c r="M87" s="4"/>
      <c r="N87" s="4"/>
      <c r="O87" s="4"/>
      <c r="P87" s="4">
        <v>1</v>
      </c>
      <c r="Q87" s="4"/>
      <c r="R87" s="15">
        <v>2</v>
      </c>
      <c r="S87" s="7">
        <f t="shared" si="19"/>
        <v>3</v>
      </c>
    </row>
    <row r="88" spans="1:21" x14ac:dyDescent="0.15">
      <c r="A88" s="338"/>
      <c r="B88" s="13">
        <v>55</v>
      </c>
      <c r="C88" s="10" t="s">
        <v>84</v>
      </c>
      <c r="D88" s="5">
        <v>0</v>
      </c>
      <c r="E88" s="7">
        <f t="shared" si="16"/>
        <v>0</v>
      </c>
      <c r="F88" s="7">
        <f t="shared" si="17"/>
        <v>0</v>
      </c>
      <c r="G88" s="13"/>
      <c r="H88" s="4"/>
      <c r="I88" s="4"/>
      <c r="J88" s="15"/>
      <c r="K88" s="7">
        <f t="shared" si="18"/>
        <v>0</v>
      </c>
      <c r="L88" s="17"/>
      <c r="M88" s="4"/>
      <c r="N88" s="4"/>
      <c r="O88" s="4"/>
      <c r="P88" s="4"/>
      <c r="Q88" s="4"/>
      <c r="R88" s="15"/>
      <c r="S88" s="7">
        <f t="shared" si="19"/>
        <v>0</v>
      </c>
    </row>
    <row r="89" spans="1:21" x14ac:dyDescent="0.15">
      <c r="A89" s="338"/>
      <c r="B89" s="2">
        <v>56</v>
      </c>
      <c r="C89" s="10" t="s">
        <v>85</v>
      </c>
      <c r="D89" s="5">
        <v>4</v>
      </c>
      <c r="E89" s="7">
        <f t="shared" si="16"/>
        <v>0</v>
      </c>
      <c r="F89" s="7">
        <f t="shared" si="17"/>
        <v>4</v>
      </c>
      <c r="G89" s="13"/>
      <c r="H89" s="4"/>
      <c r="I89" s="4">
        <v>1</v>
      </c>
      <c r="J89" s="15"/>
      <c r="K89" s="7">
        <f t="shared" si="18"/>
        <v>1</v>
      </c>
      <c r="L89" s="17">
        <v>1</v>
      </c>
      <c r="M89" s="4"/>
      <c r="N89" s="4"/>
      <c r="O89" s="4"/>
      <c r="P89" s="4"/>
      <c r="Q89" s="4"/>
      <c r="R89" s="15">
        <v>2</v>
      </c>
      <c r="S89" s="7">
        <f t="shared" si="19"/>
        <v>3</v>
      </c>
    </row>
    <row r="90" spans="1:21" x14ac:dyDescent="0.15">
      <c r="A90" s="338"/>
      <c r="B90" s="17">
        <v>57</v>
      </c>
      <c r="C90" s="10" t="s">
        <v>86</v>
      </c>
      <c r="D90" s="5">
        <v>0</v>
      </c>
      <c r="E90" s="7">
        <f t="shared" si="16"/>
        <v>0</v>
      </c>
      <c r="F90" s="7">
        <f t="shared" si="17"/>
        <v>0</v>
      </c>
      <c r="G90" s="13"/>
      <c r="H90" s="4"/>
      <c r="I90" s="4"/>
      <c r="J90" s="15"/>
      <c r="K90" s="7">
        <f t="shared" si="18"/>
        <v>0</v>
      </c>
      <c r="L90" s="17"/>
      <c r="M90" s="4"/>
      <c r="N90" s="4"/>
      <c r="O90" s="4"/>
      <c r="P90" s="4"/>
      <c r="Q90" s="4"/>
      <c r="R90" s="15"/>
      <c r="S90" s="7">
        <f t="shared" si="19"/>
        <v>0</v>
      </c>
    </row>
    <row r="91" spans="1:21" x14ac:dyDescent="0.15">
      <c r="A91" s="338"/>
      <c r="B91" s="13">
        <v>58</v>
      </c>
      <c r="C91" s="10" t="s">
        <v>87</v>
      </c>
      <c r="D91" s="5">
        <v>1</v>
      </c>
      <c r="E91" s="7">
        <f t="shared" si="16"/>
        <v>0</v>
      </c>
      <c r="F91" s="7">
        <f t="shared" si="17"/>
        <v>1</v>
      </c>
      <c r="G91" s="13"/>
      <c r="H91" s="4"/>
      <c r="I91" s="4">
        <v>1</v>
      </c>
      <c r="J91" s="15"/>
      <c r="K91" s="7">
        <f t="shared" si="18"/>
        <v>1</v>
      </c>
      <c r="L91" s="17"/>
      <c r="M91" s="4"/>
      <c r="N91" s="4"/>
      <c r="O91" s="4"/>
      <c r="P91" s="4"/>
      <c r="Q91" s="4"/>
      <c r="R91" s="15"/>
      <c r="S91" s="7">
        <f t="shared" si="19"/>
        <v>0</v>
      </c>
    </row>
    <row r="92" spans="1:21" x14ac:dyDescent="0.15">
      <c r="A92" s="338"/>
      <c r="B92" s="13">
        <v>59</v>
      </c>
      <c r="C92" s="11" t="s">
        <v>88</v>
      </c>
      <c r="D92" s="7">
        <v>2</v>
      </c>
      <c r="E92" s="7">
        <f t="shared" si="16"/>
        <v>1</v>
      </c>
      <c r="F92" s="7">
        <f t="shared" si="17"/>
        <v>1</v>
      </c>
      <c r="G92" s="13"/>
      <c r="H92" s="4"/>
      <c r="I92" s="4"/>
      <c r="J92" s="15"/>
      <c r="K92" s="7">
        <f t="shared" si="18"/>
        <v>0</v>
      </c>
      <c r="L92" s="17"/>
      <c r="M92" s="4"/>
      <c r="N92" s="4"/>
      <c r="O92" s="4"/>
      <c r="P92" s="4"/>
      <c r="Q92" s="4"/>
      <c r="R92" s="15">
        <v>1</v>
      </c>
      <c r="S92" s="7">
        <f t="shared" si="19"/>
        <v>1</v>
      </c>
      <c r="T92" t="s">
        <v>103</v>
      </c>
      <c r="U92" s="8"/>
    </row>
    <row r="93" spans="1:21" x14ac:dyDescent="0.15">
      <c r="A93" s="339"/>
      <c r="B93" s="342" t="s">
        <v>95</v>
      </c>
      <c r="C93" s="344"/>
      <c r="D93" s="54">
        <f t="shared" ref="D93:K93" si="20">SUM(D78:D92)</f>
        <v>89</v>
      </c>
      <c r="E93" s="54">
        <f t="shared" si="20"/>
        <v>37</v>
      </c>
      <c r="F93" s="54">
        <f t="shared" si="20"/>
        <v>52</v>
      </c>
      <c r="G93" s="55">
        <f t="shared" si="20"/>
        <v>0</v>
      </c>
      <c r="H93" s="56">
        <f t="shared" si="20"/>
        <v>2</v>
      </c>
      <c r="I93" s="56">
        <f t="shared" si="20"/>
        <v>3</v>
      </c>
      <c r="J93" s="57">
        <f t="shared" si="20"/>
        <v>3</v>
      </c>
      <c r="K93" s="54">
        <f t="shared" si="20"/>
        <v>8</v>
      </c>
      <c r="L93" s="55">
        <f t="shared" ref="L93:S93" si="21">SUM(L78:L92)</f>
        <v>4</v>
      </c>
      <c r="M93" s="56">
        <f t="shared" si="21"/>
        <v>1</v>
      </c>
      <c r="N93" s="56">
        <f t="shared" si="21"/>
        <v>4</v>
      </c>
      <c r="O93" s="56">
        <f t="shared" si="21"/>
        <v>0</v>
      </c>
      <c r="P93" s="56">
        <f t="shared" si="21"/>
        <v>5</v>
      </c>
      <c r="Q93" s="56">
        <f t="shared" si="21"/>
        <v>1</v>
      </c>
      <c r="R93" s="57">
        <f t="shared" si="21"/>
        <v>29</v>
      </c>
      <c r="S93" s="54">
        <f t="shared" si="21"/>
        <v>44</v>
      </c>
      <c r="U93" s="8"/>
    </row>
    <row r="94" spans="1:21" x14ac:dyDescent="0.15">
      <c r="A94" s="6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</row>
    <row r="95" spans="1:21" x14ac:dyDescent="0.15">
      <c r="A95" s="6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69"/>
    </row>
    <row r="96" spans="1:21" x14ac:dyDescent="0.15">
      <c r="A96" s="6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</row>
    <row r="97" spans="1:21" x14ac:dyDescent="0.15">
      <c r="A97" s="6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</row>
    <row r="98" spans="1:21" x14ac:dyDescent="0.15">
      <c r="A98" s="6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21" x14ac:dyDescent="0.15">
      <c r="A99" s="6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21" x14ac:dyDescent="0.15">
      <c r="A100" s="6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21" x14ac:dyDescent="0.15">
      <c r="A101" s="6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21" x14ac:dyDescent="0.15">
      <c r="A102" s="6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41">
    <mergeCell ref="B6:C7"/>
    <mergeCell ref="D6:D7"/>
    <mergeCell ref="E6:E7"/>
    <mergeCell ref="F6:F7"/>
    <mergeCell ref="F76:F77"/>
    <mergeCell ref="E61:E62"/>
    <mergeCell ref="E76:E77"/>
    <mergeCell ref="D76:D77"/>
    <mergeCell ref="D50:D51"/>
    <mergeCell ref="F50:F51"/>
    <mergeCell ref="G50:K50"/>
    <mergeCell ref="L50:S50"/>
    <mergeCell ref="E50:E51"/>
    <mergeCell ref="G61:K61"/>
    <mergeCell ref="D61:D62"/>
    <mergeCell ref="F61:F62"/>
    <mergeCell ref="G76:K76"/>
    <mergeCell ref="L76:S76"/>
    <mergeCell ref="L61:S61"/>
    <mergeCell ref="A61:A73"/>
    <mergeCell ref="B61:C62"/>
    <mergeCell ref="A76:A93"/>
    <mergeCell ref="B76:C77"/>
    <mergeCell ref="B93:C93"/>
    <mergeCell ref="B73:C73"/>
    <mergeCell ref="N2:S2"/>
    <mergeCell ref="A11:A40"/>
    <mergeCell ref="B11:C12"/>
    <mergeCell ref="A50:A58"/>
    <mergeCell ref="B50:C51"/>
    <mergeCell ref="B40:C40"/>
    <mergeCell ref="B58:C58"/>
    <mergeCell ref="G6:K6"/>
    <mergeCell ref="D11:D12"/>
    <mergeCell ref="F11:F12"/>
    <mergeCell ref="G11:K11"/>
    <mergeCell ref="L11:S11"/>
    <mergeCell ref="D3:L4"/>
    <mergeCell ref="L6:S6"/>
    <mergeCell ref="E11:E12"/>
    <mergeCell ref="B8:C8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1"/>
  <sheetViews>
    <sheetView topLeftCell="A32" zoomScale="145" zoomScaleNormal="145" zoomScaleSheetLayoutView="100" workbookViewId="0">
      <selection activeCell="U7" sqref="U7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115" t="s">
        <v>220</v>
      </c>
      <c r="O2" s="115"/>
      <c r="P2" s="115"/>
      <c r="Q2" s="115"/>
      <c r="R2" s="115"/>
      <c r="S2" s="115"/>
    </row>
    <row r="3" spans="1:19" ht="13.5" customHeight="1" x14ac:dyDescent="0.15">
      <c r="D3" s="359" t="s">
        <v>130</v>
      </c>
      <c r="E3" s="359"/>
      <c r="F3" s="359"/>
      <c r="G3" s="359"/>
      <c r="H3" s="359"/>
      <c r="I3" s="359"/>
      <c r="J3" s="359"/>
      <c r="K3" s="359"/>
      <c r="L3" s="359"/>
      <c r="N3" s="41"/>
      <c r="O3" s="41"/>
      <c r="P3" s="41"/>
      <c r="Q3" s="41"/>
      <c r="R3" s="41"/>
    </row>
    <row r="4" spans="1:19" ht="13.5" customHeight="1" x14ac:dyDescent="0.15">
      <c r="D4" s="359"/>
      <c r="E4" s="359"/>
      <c r="F4" s="359"/>
      <c r="G4" s="359"/>
      <c r="H4" s="359"/>
      <c r="I4" s="359"/>
      <c r="J4" s="359"/>
      <c r="K4" s="359"/>
      <c r="L4" s="359"/>
      <c r="N4" s="59"/>
      <c r="O4" s="59"/>
      <c r="P4" s="76" t="s">
        <v>147</v>
      </c>
      <c r="Q4" s="59"/>
      <c r="R4" s="59"/>
    </row>
    <row r="5" spans="1:19" ht="13.5" customHeight="1" x14ac:dyDescent="0.15">
      <c r="D5" s="66"/>
      <c r="E5" s="66"/>
      <c r="F5" s="66"/>
      <c r="G5" s="66"/>
      <c r="H5" s="66"/>
      <c r="I5" s="66"/>
      <c r="J5" s="66"/>
      <c r="K5" s="66"/>
      <c r="L5" s="66"/>
      <c r="N5" s="41"/>
      <c r="O5" s="41"/>
      <c r="P5" s="41"/>
      <c r="Q5" s="41"/>
      <c r="R5" s="41"/>
    </row>
    <row r="6" spans="1:19" ht="22.5" customHeight="1" x14ac:dyDescent="0.15">
      <c r="A6" s="37"/>
      <c r="B6" s="341"/>
      <c r="C6" s="297"/>
      <c r="D6" s="348" t="s">
        <v>133</v>
      </c>
      <c r="E6" s="349" t="s">
        <v>132</v>
      </c>
      <c r="F6" s="349" t="s">
        <v>96</v>
      </c>
      <c r="G6" s="345" t="s">
        <v>98</v>
      </c>
      <c r="H6" s="346"/>
      <c r="I6" s="346"/>
      <c r="J6" s="346"/>
      <c r="K6" s="347"/>
      <c r="L6" s="350" t="s">
        <v>102</v>
      </c>
      <c r="M6" s="351"/>
      <c r="N6" s="351"/>
      <c r="O6" s="351"/>
      <c r="P6" s="351"/>
      <c r="Q6" s="351"/>
      <c r="R6" s="351"/>
      <c r="S6" s="352"/>
    </row>
    <row r="7" spans="1:19" ht="69" x14ac:dyDescent="0.15">
      <c r="A7" s="37"/>
      <c r="B7" s="341"/>
      <c r="C7" s="297"/>
      <c r="D7" s="299"/>
      <c r="E7" s="301"/>
      <c r="F7" s="301"/>
      <c r="G7" s="70" t="s">
        <v>90</v>
      </c>
      <c r="H7" s="102" t="s">
        <v>91</v>
      </c>
      <c r="I7" s="101" t="s">
        <v>134</v>
      </c>
      <c r="J7" s="100" t="s">
        <v>89</v>
      </c>
      <c r="K7" s="44" t="s">
        <v>97</v>
      </c>
      <c r="L7" s="72" t="s">
        <v>101</v>
      </c>
      <c r="M7" s="99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A8" s="37"/>
      <c r="B8" s="357" t="s">
        <v>135</v>
      </c>
      <c r="C8" s="358"/>
      <c r="D8" s="49">
        <f>D22+D35</f>
        <v>155</v>
      </c>
      <c r="E8" s="49">
        <f>D8-F8</f>
        <v>48</v>
      </c>
      <c r="F8" s="49">
        <f>K8+S8</f>
        <v>107</v>
      </c>
      <c r="G8" s="52">
        <f>G22+G35</f>
        <v>1</v>
      </c>
      <c r="H8" s="51">
        <f>H22+H35</f>
        <v>4</v>
      </c>
      <c r="I8" s="51">
        <f>I22+I35</f>
        <v>1</v>
      </c>
      <c r="J8" s="53">
        <f>J22+J35</f>
        <v>0</v>
      </c>
      <c r="K8" s="49">
        <f>SUM(G8:J8)</f>
        <v>6</v>
      </c>
      <c r="L8" s="50">
        <f t="shared" ref="L8:R8" si="0">L22+L35</f>
        <v>0</v>
      </c>
      <c r="M8" s="51">
        <f t="shared" si="0"/>
        <v>2</v>
      </c>
      <c r="N8" s="51">
        <f t="shared" si="0"/>
        <v>40</v>
      </c>
      <c r="O8" s="51">
        <f t="shared" si="0"/>
        <v>0</v>
      </c>
      <c r="P8" s="51">
        <f t="shared" si="0"/>
        <v>7</v>
      </c>
      <c r="Q8" s="51">
        <f t="shared" si="0"/>
        <v>0</v>
      </c>
      <c r="R8" s="53">
        <f t="shared" si="0"/>
        <v>52</v>
      </c>
      <c r="S8" s="77">
        <f>S22+S35</f>
        <v>101</v>
      </c>
    </row>
    <row r="9" spans="1:19" x14ac:dyDescent="0.15">
      <c r="A9" s="37"/>
      <c r="B9" s="61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x14ac:dyDescent="0.15">
      <c r="N10" s="41"/>
      <c r="O10" s="41"/>
      <c r="P10" s="41"/>
      <c r="Q10" s="41"/>
      <c r="R10" s="41"/>
    </row>
    <row r="11" spans="1:19" ht="22.5" customHeight="1" x14ac:dyDescent="0.15">
      <c r="A11" s="355" t="s">
        <v>137</v>
      </c>
      <c r="B11" s="340" t="s">
        <v>142</v>
      </c>
      <c r="C11" s="297"/>
      <c r="D11" s="348" t="s">
        <v>133</v>
      </c>
      <c r="E11" s="349" t="s">
        <v>132</v>
      </c>
      <c r="F11" s="349" t="s">
        <v>96</v>
      </c>
      <c r="G11" s="345" t="s">
        <v>98</v>
      </c>
      <c r="H11" s="346"/>
      <c r="I11" s="346"/>
      <c r="J11" s="346"/>
      <c r="K11" s="347"/>
      <c r="L11" s="350" t="s">
        <v>102</v>
      </c>
      <c r="M11" s="351"/>
      <c r="N11" s="351"/>
      <c r="O11" s="351"/>
      <c r="P11" s="351"/>
      <c r="Q11" s="351"/>
      <c r="R11" s="351"/>
      <c r="S11" s="352"/>
    </row>
    <row r="12" spans="1:19" ht="54.75" customHeight="1" x14ac:dyDescent="0.15">
      <c r="A12" s="338"/>
      <c r="B12" s="341"/>
      <c r="C12" s="297"/>
      <c r="D12" s="299"/>
      <c r="E12" s="301"/>
      <c r="F12" s="301"/>
      <c r="G12" s="72" t="s">
        <v>90</v>
      </c>
      <c r="H12" s="46" t="s">
        <v>91</v>
      </c>
      <c r="I12" s="48" t="s">
        <v>134</v>
      </c>
      <c r="J12" s="73" t="s">
        <v>89</v>
      </c>
      <c r="K12" s="44" t="s">
        <v>97</v>
      </c>
      <c r="L12" s="72" t="s">
        <v>101</v>
      </c>
      <c r="M12" s="99" t="s">
        <v>100</v>
      </c>
      <c r="N12" s="46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44" t="s">
        <v>97</v>
      </c>
    </row>
    <row r="13" spans="1:19" ht="13.5" customHeight="1" x14ac:dyDescent="0.15">
      <c r="A13" s="338"/>
      <c r="B13" s="1">
        <v>1</v>
      </c>
      <c r="C13" s="10" t="s">
        <v>113</v>
      </c>
      <c r="D13" s="21">
        <v>40</v>
      </c>
      <c r="E13" s="7">
        <f>D13-F13</f>
        <v>7</v>
      </c>
      <c r="F13" s="7">
        <f>K13+S13</f>
        <v>33</v>
      </c>
      <c r="G13" s="13"/>
      <c r="H13" s="4"/>
      <c r="I13" s="4"/>
      <c r="J13" s="15"/>
      <c r="K13" s="7">
        <f>SUM(G13:J13)</f>
        <v>0</v>
      </c>
      <c r="L13" s="17"/>
      <c r="M13" s="4"/>
      <c r="N13" s="4">
        <v>11</v>
      </c>
      <c r="O13" s="4"/>
      <c r="P13" s="4">
        <v>1</v>
      </c>
      <c r="Q13" s="4"/>
      <c r="R13" s="15">
        <v>21</v>
      </c>
      <c r="S13" s="7">
        <f>SUM(L13:R13)</f>
        <v>33</v>
      </c>
    </row>
    <row r="14" spans="1:19" x14ac:dyDescent="0.15">
      <c r="A14" s="338"/>
      <c r="B14" s="2">
        <v>2</v>
      </c>
      <c r="C14" s="10" t="s">
        <v>114</v>
      </c>
      <c r="D14" s="5">
        <v>7</v>
      </c>
      <c r="E14" s="7">
        <f t="shared" ref="E14:E20" si="1">D14-F14</f>
        <v>4</v>
      </c>
      <c r="F14" s="7">
        <f t="shared" ref="F14:F20" si="2">K14+S14</f>
        <v>3</v>
      </c>
      <c r="G14" s="13"/>
      <c r="H14" s="4"/>
      <c r="I14" s="4"/>
      <c r="J14" s="15"/>
      <c r="K14" s="7">
        <f t="shared" ref="K14:K21" si="3">SUM(G14:J14)</f>
        <v>0</v>
      </c>
      <c r="L14" s="17"/>
      <c r="M14" s="4"/>
      <c r="N14" s="4"/>
      <c r="O14" s="4"/>
      <c r="P14" s="4"/>
      <c r="Q14" s="4"/>
      <c r="R14" s="15">
        <v>3</v>
      </c>
      <c r="S14" s="7">
        <f t="shared" ref="S14:S21" si="4">SUM(L14:R14)</f>
        <v>3</v>
      </c>
    </row>
    <row r="15" spans="1:19" x14ac:dyDescent="0.15">
      <c r="A15" s="338"/>
      <c r="B15" s="17">
        <v>3</v>
      </c>
      <c r="C15" s="32" t="s">
        <v>115</v>
      </c>
      <c r="D15" s="5">
        <v>19</v>
      </c>
      <c r="E15" s="7">
        <f t="shared" si="1"/>
        <v>5</v>
      </c>
      <c r="F15" s="7">
        <f t="shared" si="2"/>
        <v>14</v>
      </c>
      <c r="G15" s="13"/>
      <c r="H15" s="4"/>
      <c r="I15" s="4"/>
      <c r="J15" s="15"/>
      <c r="K15" s="7">
        <f t="shared" si="3"/>
        <v>0</v>
      </c>
      <c r="L15" s="17"/>
      <c r="M15" s="4"/>
      <c r="N15" s="4">
        <v>7</v>
      </c>
      <c r="O15" s="4"/>
      <c r="P15" s="4">
        <v>2</v>
      </c>
      <c r="Q15" s="4"/>
      <c r="R15" s="15">
        <v>5</v>
      </c>
      <c r="S15" s="7">
        <f t="shared" si="4"/>
        <v>14</v>
      </c>
    </row>
    <row r="16" spans="1:19" x14ac:dyDescent="0.15">
      <c r="A16" s="338"/>
      <c r="B16" s="2">
        <v>4</v>
      </c>
      <c r="C16" s="10" t="s">
        <v>116</v>
      </c>
      <c r="D16" s="5">
        <v>25</v>
      </c>
      <c r="E16" s="7">
        <f t="shared" si="1"/>
        <v>7</v>
      </c>
      <c r="F16" s="7">
        <f t="shared" si="2"/>
        <v>18</v>
      </c>
      <c r="G16" s="13"/>
      <c r="H16" s="4">
        <v>1</v>
      </c>
      <c r="I16" s="4"/>
      <c r="J16" s="15"/>
      <c r="K16" s="7">
        <f t="shared" si="3"/>
        <v>1</v>
      </c>
      <c r="L16" s="17"/>
      <c r="M16" s="4">
        <v>2</v>
      </c>
      <c r="N16" s="4">
        <v>9</v>
      </c>
      <c r="O16" s="4"/>
      <c r="P16" s="4"/>
      <c r="Q16" s="4"/>
      <c r="R16" s="15">
        <v>6</v>
      </c>
      <c r="S16" s="7">
        <f t="shared" si="4"/>
        <v>17</v>
      </c>
    </row>
    <row r="17" spans="1:19" x14ac:dyDescent="0.15">
      <c r="A17" s="338"/>
      <c r="B17" s="2">
        <v>5</v>
      </c>
      <c r="C17" s="10" t="s">
        <v>117</v>
      </c>
      <c r="D17" s="5">
        <v>2</v>
      </c>
      <c r="E17" s="7">
        <f t="shared" si="1"/>
        <v>1</v>
      </c>
      <c r="F17" s="7">
        <f t="shared" si="2"/>
        <v>1</v>
      </c>
      <c r="G17" s="13"/>
      <c r="H17" s="4"/>
      <c r="I17" s="4"/>
      <c r="J17" s="15"/>
      <c r="K17" s="7">
        <f t="shared" si="3"/>
        <v>0</v>
      </c>
      <c r="L17" s="17"/>
      <c r="M17" s="4"/>
      <c r="N17" s="4"/>
      <c r="O17" s="4"/>
      <c r="P17" s="4">
        <v>1</v>
      </c>
      <c r="Q17" s="4"/>
      <c r="R17" s="15"/>
      <c r="S17" s="7">
        <f t="shared" si="4"/>
        <v>1</v>
      </c>
    </row>
    <row r="18" spans="1:19" x14ac:dyDescent="0.15">
      <c r="A18" s="338"/>
      <c r="B18" s="2">
        <v>6</v>
      </c>
      <c r="C18" s="10" t="s">
        <v>118</v>
      </c>
      <c r="D18" s="5">
        <v>6</v>
      </c>
      <c r="E18" s="7">
        <f t="shared" si="1"/>
        <v>3</v>
      </c>
      <c r="F18" s="7">
        <f t="shared" si="2"/>
        <v>3</v>
      </c>
      <c r="G18" s="13"/>
      <c r="H18" s="4"/>
      <c r="I18" s="4"/>
      <c r="J18" s="15"/>
      <c r="K18" s="7">
        <f t="shared" si="3"/>
        <v>0</v>
      </c>
      <c r="L18" s="17"/>
      <c r="M18" s="4"/>
      <c r="N18" s="4">
        <v>2</v>
      </c>
      <c r="O18" s="4"/>
      <c r="P18" s="4"/>
      <c r="Q18" s="4"/>
      <c r="R18" s="15">
        <v>1</v>
      </c>
      <c r="S18" s="7">
        <f t="shared" si="4"/>
        <v>3</v>
      </c>
    </row>
    <row r="19" spans="1:19" x14ac:dyDescent="0.15">
      <c r="A19" s="338"/>
      <c r="B19" s="2">
        <v>7</v>
      </c>
      <c r="C19" s="10" t="s">
        <v>119</v>
      </c>
      <c r="D19" s="5">
        <v>5</v>
      </c>
      <c r="E19" s="7">
        <f t="shared" si="1"/>
        <v>1</v>
      </c>
      <c r="F19" s="7">
        <f t="shared" si="2"/>
        <v>4</v>
      </c>
      <c r="G19" s="13">
        <v>1</v>
      </c>
      <c r="H19" s="4">
        <v>1</v>
      </c>
      <c r="I19" s="4"/>
      <c r="J19" s="15" t="s">
        <v>168</v>
      </c>
      <c r="K19" s="7">
        <f t="shared" si="3"/>
        <v>2</v>
      </c>
      <c r="L19" s="17"/>
      <c r="M19" s="4"/>
      <c r="N19" s="4"/>
      <c r="O19" s="4"/>
      <c r="P19" s="4">
        <v>1</v>
      </c>
      <c r="Q19" s="4"/>
      <c r="R19" s="15">
        <v>1</v>
      </c>
      <c r="S19" s="7">
        <f t="shared" si="4"/>
        <v>2</v>
      </c>
    </row>
    <row r="20" spans="1:19" x14ac:dyDescent="0.15">
      <c r="A20" s="338"/>
      <c r="B20" s="2">
        <v>8</v>
      </c>
      <c r="C20" s="10" t="s">
        <v>120</v>
      </c>
      <c r="D20" s="5">
        <v>1</v>
      </c>
      <c r="E20" s="7">
        <f t="shared" si="1"/>
        <v>1</v>
      </c>
      <c r="F20" s="7">
        <f t="shared" si="2"/>
        <v>0</v>
      </c>
      <c r="G20" s="13"/>
      <c r="H20" s="4"/>
      <c r="I20" s="4"/>
      <c r="J20" s="15"/>
      <c r="K20" s="7">
        <f t="shared" si="3"/>
        <v>0</v>
      </c>
      <c r="L20" s="17"/>
      <c r="M20" s="4"/>
      <c r="N20" s="4"/>
      <c r="O20" s="4"/>
      <c r="P20" s="4"/>
      <c r="Q20" s="4"/>
      <c r="R20" s="15"/>
      <c r="S20" s="7">
        <f t="shared" si="4"/>
        <v>0</v>
      </c>
    </row>
    <row r="21" spans="1:19" ht="15" customHeight="1" x14ac:dyDescent="0.15">
      <c r="A21" s="338"/>
      <c r="B21" s="2">
        <v>9</v>
      </c>
      <c r="C21" s="10" t="s">
        <v>121</v>
      </c>
      <c r="D21" s="7">
        <v>13</v>
      </c>
      <c r="E21" s="7">
        <f>D21-F21</f>
        <v>1</v>
      </c>
      <c r="F21" s="7">
        <f>K21+S21</f>
        <v>12</v>
      </c>
      <c r="G21" s="13"/>
      <c r="H21" s="4"/>
      <c r="I21" s="4"/>
      <c r="J21" s="15"/>
      <c r="K21" s="7">
        <f t="shared" si="3"/>
        <v>0</v>
      </c>
      <c r="L21" s="17"/>
      <c r="M21" s="4"/>
      <c r="N21" s="4">
        <v>2</v>
      </c>
      <c r="O21" s="4"/>
      <c r="P21" s="4"/>
      <c r="Q21" s="4"/>
      <c r="R21" s="15">
        <v>10</v>
      </c>
      <c r="S21" s="7">
        <f t="shared" si="4"/>
        <v>12</v>
      </c>
    </row>
    <row r="22" spans="1:19" x14ac:dyDescent="0.15">
      <c r="A22" s="339"/>
      <c r="B22" s="342" t="s">
        <v>95</v>
      </c>
      <c r="C22" s="344"/>
      <c r="D22" s="49">
        <f t="shared" ref="D22:K22" si="5">SUM(D13:D21)</f>
        <v>118</v>
      </c>
      <c r="E22" s="49">
        <f>SUM(E13:E21)</f>
        <v>30</v>
      </c>
      <c r="F22" s="49">
        <f t="shared" si="5"/>
        <v>88</v>
      </c>
      <c r="G22" s="52">
        <f t="shared" si="5"/>
        <v>1</v>
      </c>
      <c r="H22" s="51">
        <f t="shared" si="5"/>
        <v>2</v>
      </c>
      <c r="I22" s="51">
        <f t="shared" si="5"/>
        <v>0</v>
      </c>
      <c r="J22" s="53">
        <f t="shared" si="5"/>
        <v>0</v>
      </c>
      <c r="K22" s="49">
        <f t="shared" si="5"/>
        <v>3</v>
      </c>
      <c r="L22" s="52">
        <f>SUM(L13:L21)</f>
        <v>0</v>
      </c>
      <c r="M22" s="51">
        <f t="shared" ref="M22:S22" si="6">SUM(M13:M21)</f>
        <v>2</v>
      </c>
      <c r="N22" s="51">
        <f t="shared" si="6"/>
        <v>31</v>
      </c>
      <c r="O22" s="51">
        <f t="shared" si="6"/>
        <v>0</v>
      </c>
      <c r="P22" s="51">
        <f t="shared" si="6"/>
        <v>5</v>
      </c>
      <c r="Q22" s="51">
        <f t="shared" si="6"/>
        <v>0</v>
      </c>
      <c r="R22" s="53">
        <f t="shared" si="6"/>
        <v>47</v>
      </c>
      <c r="S22" s="83">
        <f t="shared" si="6"/>
        <v>85</v>
      </c>
    </row>
    <row r="23" spans="1:19" x14ac:dyDescent="0.15">
      <c r="A23" s="36"/>
      <c r="B23" s="20"/>
      <c r="C23" s="2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15">
      <c r="A24" s="36"/>
      <c r="B24" s="20"/>
      <c r="C24" s="2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2.5" customHeight="1" x14ac:dyDescent="0.15">
      <c r="A25" s="355" t="s">
        <v>136</v>
      </c>
      <c r="B25" s="340" t="s">
        <v>142</v>
      </c>
      <c r="C25" s="297"/>
      <c r="D25" s="348" t="s">
        <v>133</v>
      </c>
      <c r="E25" s="349" t="s">
        <v>132</v>
      </c>
      <c r="F25" s="349" t="s">
        <v>96</v>
      </c>
      <c r="G25" s="356" t="s">
        <v>98</v>
      </c>
      <c r="H25" s="346"/>
      <c r="I25" s="346"/>
      <c r="J25" s="346"/>
      <c r="K25" s="347"/>
      <c r="L25" s="350" t="s">
        <v>102</v>
      </c>
      <c r="M25" s="351"/>
      <c r="N25" s="351"/>
      <c r="O25" s="351"/>
      <c r="P25" s="351"/>
      <c r="Q25" s="351"/>
      <c r="R25" s="351"/>
      <c r="S25" s="352"/>
    </row>
    <row r="26" spans="1:19" ht="54.75" customHeight="1" x14ac:dyDescent="0.15">
      <c r="A26" s="338"/>
      <c r="B26" s="341"/>
      <c r="C26" s="297"/>
      <c r="D26" s="299"/>
      <c r="E26" s="301"/>
      <c r="F26" s="301"/>
      <c r="G26" s="72" t="s">
        <v>90</v>
      </c>
      <c r="H26" s="46" t="s">
        <v>91</v>
      </c>
      <c r="I26" s="48" t="s">
        <v>134</v>
      </c>
      <c r="J26" s="73" t="s">
        <v>89</v>
      </c>
      <c r="K26" s="44" t="s">
        <v>97</v>
      </c>
      <c r="L26" s="72" t="s">
        <v>101</v>
      </c>
      <c r="M26" s="99" t="s">
        <v>100</v>
      </c>
      <c r="N26" s="46" t="s">
        <v>99</v>
      </c>
      <c r="O26" s="25" t="s">
        <v>94</v>
      </c>
      <c r="P26" s="25" t="s">
        <v>92</v>
      </c>
      <c r="Q26" s="25" t="s">
        <v>93</v>
      </c>
      <c r="R26" s="47" t="s">
        <v>89</v>
      </c>
      <c r="S26" s="43" t="s">
        <v>97</v>
      </c>
    </row>
    <row r="27" spans="1:19" ht="13.5" customHeight="1" x14ac:dyDescent="0.15">
      <c r="A27" s="338"/>
      <c r="B27" s="1">
        <v>1</v>
      </c>
      <c r="C27" s="63" t="s">
        <v>122</v>
      </c>
      <c r="D27" s="21">
        <v>18</v>
      </c>
      <c r="E27" s="7">
        <f t="shared" ref="E27:E34" si="7">D27-F27</f>
        <v>9</v>
      </c>
      <c r="F27" s="7">
        <f t="shared" ref="F27:F34" si="8">K27+S27</f>
        <v>9</v>
      </c>
      <c r="G27" s="13"/>
      <c r="H27" s="4">
        <v>1</v>
      </c>
      <c r="I27" s="4">
        <v>1</v>
      </c>
      <c r="J27" s="15"/>
      <c r="K27" s="7">
        <f t="shared" ref="K27:K34" si="9">SUM(G27:J27)</f>
        <v>2</v>
      </c>
      <c r="L27" s="17"/>
      <c r="M27" s="4"/>
      <c r="N27" s="4">
        <v>3</v>
      </c>
      <c r="O27" s="4"/>
      <c r="P27" s="4">
        <v>1</v>
      </c>
      <c r="Q27" s="4"/>
      <c r="R27" s="15">
        <v>3</v>
      </c>
      <c r="S27" s="7">
        <f t="shared" ref="S27:S34" si="10">SUM(L27:R27)</f>
        <v>7</v>
      </c>
    </row>
    <row r="28" spans="1:19" x14ac:dyDescent="0.15">
      <c r="A28" s="338"/>
      <c r="B28" s="2">
        <v>2</v>
      </c>
      <c r="C28" s="64" t="s">
        <v>123</v>
      </c>
      <c r="D28" s="5">
        <v>3</v>
      </c>
      <c r="E28" s="7">
        <f t="shared" si="7"/>
        <v>1</v>
      </c>
      <c r="F28" s="7">
        <f t="shared" si="8"/>
        <v>2</v>
      </c>
      <c r="G28" s="13"/>
      <c r="H28" s="4">
        <v>1</v>
      </c>
      <c r="I28" s="4"/>
      <c r="J28" s="15"/>
      <c r="K28" s="7">
        <f t="shared" si="9"/>
        <v>1</v>
      </c>
      <c r="L28" s="17"/>
      <c r="M28" s="4"/>
      <c r="N28" s="4"/>
      <c r="O28" s="4"/>
      <c r="P28" s="4"/>
      <c r="Q28" s="4"/>
      <c r="R28" s="15">
        <v>1</v>
      </c>
      <c r="S28" s="7">
        <f t="shared" si="10"/>
        <v>1</v>
      </c>
    </row>
    <row r="29" spans="1:19" x14ac:dyDescent="0.15">
      <c r="A29" s="338"/>
      <c r="B29" s="2">
        <v>3</v>
      </c>
      <c r="C29" s="64" t="s">
        <v>124</v>
      </c>
      <c r="D29" s="5">
        <v>0</v>
      </c>
      <c r="E29" s="7">
        <f t="shared" si="7"/>
        <v>0</v>
      </c>
      <c r="F29" s="7">
        <f t="shared" si="8"/>
        <v>0</v>
      </c>
      <c r="G29" s="13"/>
      <c r="H29" s="4"/>
      <c r="I29" s="4"/>
      <c r="J29" s="15"/>
      <c r="K29" s="7">
        <f t="shared" si="9"/>
        <v>0</v>
      </c>
      <c r="L29" s="17"/>
      <c r="M29" s="4"/>
      <c r="N29" s="4"/>
      <c r="O29" s="4"/>
      <c r="P29" s="4"/>
      <c r="Q29" s="4"/>
      <c r="R29" s="15"/>
      <c r="S29" s="7">
        <f>L29+M29+N29+O29+P29+Q29+R29</f>
        <v>0</v>
      </c>
    </row>
    <row r="30" spans="1:19" x14ac:dyDescent="0.15">
      <c r="A30" s="338"/>
      <c r="B30" s="2">
        <v>4</v>
      </c>
      <c r="C30" s="64" t="s">
        <v>125</v>
      </c>
      <c r="D30" s="5">
        <v>11</v>
      </c>
      <c r="E30" s="7">
        <f t="shared" si="7"/>
        <v>5</v>
      </c>
      <c r="F30" s="7">
        <f t="shared" si="8"/>
        <v>6</v>
      </c>
      <c r="G30" s="13"/>
      <c r="H30" s="4"/>
      <c r="I30" s="4"/>
      <c r="J30" s="15"/>
      <c r="K30" s="7">
        <f t="shared" si="9"/>
        <v>0</v>
      </c>
      <c r="L30" s="17"/>
      <c r="M30" s="4"/>
      <c r="N30" s="4">
        <v>5</v>
      </c>
      <c r="O30" s="4"/>
      <c r="P30" s="4">
        <v>1</v>
      </c>
      <c r="Q30" s="4"/>
      <c r="R30" s="15"/>
      <c r="S30" s="7">
        <f>L30+M30+N30+O30+P30+Q30+R30</f>
        <v>6</v>
      </c>
    </row>
    <row r="31" spans="1:19" x14ac:dyDescent="0.15">
      <c r="A31" s="338"/>
      <c r="B31" s="2">
        <v>5</v>
      </c>
      <c r="C31" s="64" t="s">
        <v>126</v>
      </c>
      <c r="D31" s="5">
        <v>5</v>
      </c>
      <c r="E31" s="7">
        <f t="shared" si="7"/>
        <v>3</v>
      </c>
      <c r="F31" s="7">
        <f t="shared" si="8"/>
        <v>2</v>
      </c>
      <c r="G31" s="13"/>
      <c r="H31" s="4"/>
      <c r="I31" s="4"/>
      <c r="J31" s="15" t="s">
        <v>168</v>
      </c>
      <c r="K31" s="7">
        <f t="shared" si="9"/>
        <v>0</v>
      </c>
      <c r="L31" s="17"/>
      <c r="M31" s="4"/>
      <c r="N31" s="4">
        <v>1</v>
      </c>
      <c r="O31" s="4"/>
      <c r="P31" s="4"/>
      <c r="Q31" s="4"/>
      <c r="R31" s="15">
        <v>1</v>
      </c>
      <c r="S31" s="7">
        <f t="shared" si="10"/>
        <v>2</v>
      </c>
    </row>
    <row r="32" spans="1:19" x14ac:dyDescent="0.15">
      <c r="A32" s="338"/>
      <c r="B32" s="2">
        <v>6</v>
      </c>
      <c r="C32" s="64" t="s">
        <v>127</v>
      </c>
      <c r="D32" s="5">
        <v>0</v>
      </c>
      <c r="E32" s="7">
        <f t="shared" si="7"/>
        <v>0</v>
      </c>
      <c r="F32" s="7">
        <f t="shared" si="8"/>
        <v>0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/>
      <c r="S32" s="7">
        <f t="shared" si="10"/>
        <v>0</v>
      </c>
    </row>
    <row r="33" spans="1:19" x14ac:dyDescent="0.15">
      <c r="A33" s="338"/>
      <c r="B33" s="2">
        <v>7</v>
      </c>
      <c r="C33" s="64" t="s">
        <v>128</v>
      </c>
      <c r="D33" s="5">
        <v>0</v>
      </c>
      <c r="E33" s="7">
        <f t="shared" si="7"/>
        <v>0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338"/>
      <c r="B34" s="3">
        <v>8</v>
      </c>
      <c r="C34" s="65" t="s">
        <v>129</v>
      </c>
      <c r="D34" s="6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339"/>
      <c r="B35" s="342" t="s">
        <v>95</v>
      </c>
      <c r="C35" s="344"/>
      <c r="D35" s="58">
        <f t="shared" ref="D35:S35" si="11">SUM(D27:D34)</f>
        <v>37</v>
      </c>
      <c r="E35" s="58">
        <f>SUM(E27:E34)</f>
        <v>18</v>
      </c>
      <c r="F35" s="49">
        <f t="shared" si="11"/>
        <v>19</v>
      </c>
      <c r="G35" s="52">
        <f t="shared" si="11"/>
        <v>0</v>
      </c>
      <c r="H35" s="51">
        <f t="shared" si="11"/>
        <v>2</v>
      </c>
      <c r="I35" s="51">
        <f t="shared" si="11"/>
        <v>1</v>
      </c>
      <c r="J35" s="53">
        <f t="shared" si="11"/>
        <v>0</v>
      </c>
      <c r="K35" s="49">
        <f t="shared" si="11"/>
        <v>3</v>
      </c>
      <c r="L35" s="52">
        <f t="shared" si="11"/>
        <v>0</v>
      </c>
      <c r="M35" s="51">
        <f t="shared" si="11"/>
        <v>0</v>
      </c>
      <c r="N35" s="51">
        <f t="shared" si="11"/>
        <v>9</v>
      </c>
      <c r="O35" s="51">
        <f t="shared" si="11"/>
        <v>0</v>
      </c>
      <c r="P35" s="51">
        <f t="shared" si="11"/>
        <v>2</v>
      </c>
      <c r="Q35" s="51">
        <f t="shared" si="11"/>
        <v>0</v>
      </c>
      <c r="R35" s="53">
        <f t="shared" si="11"/>
        <v>5</v>
      </c>
      <c r="S35" s="49">
        <f t="shared" si="11"/>
        <v>16</v>
      </c>
    </row>
    <row r="36" spans="1:19" x14ac:dyDescent="0.15">
      <c r="A36" s="37"/>
      <c r="B36" s="20"/>
      <c r="C36" s="2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15">
      <c r="A37" s="37"/>
      <c r="B37" s="20"/>
      <c r="C37" s="2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15">
      <c r="A38" s="37"/>
      <c r="B38" s="20"/>
      <c r="C38" s="20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15">
      <c r="A39" s="37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15">
      <c r="A40" s="37"/>
      <c r="B40" s="20"/>
      <c r="C40" s="2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15">
      <c r="A41" s="37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mergeCells count="24">
    <mergeCell ref="B8:C8"/>
    <mergeCell ref="B6:C7"/>
    <mergeCell ref="D6:D7"/>
    <mergeCell ref="E6:E7"/>
    <mergeCell ref="D3:L4"/>
    <mergeCell ref="F6:F7"/>
    <mergeCell ref="G6:K6"/>
    <mergeCell ref="L6:S6"/>
    <mergeCell ref="L25:S25"/>
    <mergeCell ref="B35:C35"/>
    <mergeCell ref="A11:A22"/>
    <mergeCell ref="B11:C12"/>
    <mergeCell ref="D11:D12"/>
    <mergeCell ref="F11:F12"/>
    <mergeCell ref="G11:K11"/>
    <mergeCell ref="L11:S11"/>
    <mergeCell ref="B22:C22"/>
    <mergeCell ref="A25:A35"/>
    <mergeCell ref="B25:C26"/>
    <mergeCell ref="D25:D26"/>
    <mergeCell ref="F25:F26"/>
    <mergeCell ref="G25:K25"/>
    <mergeCell ref="E11:E12"/>
    <mergeCell ref="E25:E2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2"/>
  <sheetViews>
    <sheetView zoomScale="160" zoomScaleNormal="160" zoomScaleSheetLayoutView="100" workbookViewId="0">
      <selection activeCell="W7" sqref="W7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4.75" customWidth="1"/>
    <col min="7" max="18" width="4.25" customWidth="1"/>
    <col min="19" max="19" width="5.875" customWidth="1"/>
  </cols>
  <sheetData>
    <row r="2" spans="1:19" x14ac:dyDescent="0.15">
      <c r="N2" s="336" t="s">
        <v>219</v>
      </c>
      <c r="O2" s="336"/>
      <c r="P2" s="336"/>
      <c r="Q2" s="336"/>
      <c r="R2" s="336"/>
      <c r="S2" s="336"/>
    </row>
    <row r="3" spans="1:19" x14ac:dyDescent="0.15">
      <c r="D3" s="293" t="s">
        <v>218</v>
      </c>
      <c r="E3" s="293"/>
      <c r="F3" s="293"/>
      <c r="G3" s="293"/>
      <c r="H3" s="293"/>
      <c r="I3" s="293"/>
      <c r="J3" s="293"/>
      <c r="K3" s="293"/>
      <c r="L3" s="293"/>
      <c r="N3" s="19"/>
      <c r="O3" s="19"/>
      <c r="P3" s="19"/>
      <c r="Q3" s="19"/>
      <c r="R3" s="19"/>
    </row>
    <row r="4" spans="1:19" x14ac:dyDescent="0.15">
      <c r="D4" s="293"/>
      <c r="E4" s="293"/>
      <c r="F4" s="293"/>
      <c r="G4" s="293"/>
      <c r="H4" s="293"/>
      <c r="I4" s="293"/>
      <c r="J4" s="293"/>
      <c r="K4" s="293"/>
      <c r="L4" s="293"/>
      <c r="N4" s="19"/>
      <c r="O4" s="19"/>
      <c r="P4" s="76" t="s">
        <v>147</v>
      </c>
      <c r="Q4" s="19"/>
      <c r="R4" s="19"/>
    </row>
    <row r="5" spans="1:19" x14ac:dyDescent="0.15">
      <c r="N5" s="19"/>
      <c r="O5" s="19"/>
      <c r="P5" s="19"/>
      <c r="Q5" s="19"/>
      <c r="R5" s="19"/>
    </row>
    <row r="6" spans="1:19" ht="22.5" customHeight="1" x14ac:dyDescent="0.15">
      <c r="B6" s="341"/>
      <c r="C6" s="297"/>
      <c r="D6" s="348" t="s">
        <v>133</v>
      </c>
      <c r="E6" s="349" t="s">
        <v>132</v>
      </c>
      <c r="F6" s="349" t="s">
        <v>96</v>
      </c>
      <c r="G6" s="345" t="s">
        <v>98</v>
      </c>
      <c r="H6" s="346"/>
      <c r="I6" s="346"/>
      <c r="J6" s="346"/>
      <c r="K6" s="347"/>
      <c r="L6" s="350" t="s">
        <v>102</v>
      </c>
      <c r="M6" s="351"/>
      <c r="N6" s="351"/>
      <c r="O6" s="351"/>
      <c r="P6" s="351"/>
      <c r="Q6" s="351"/>
      <c r="R6" s="351"/>
      <c r="S6" s="352"/>
    </row>
    <row r="7" spans="1:19" ht="69" x14ac:dyDescent="0.15">
      <c r="B7" s="341"/>
      <c r="C7" s="297"/>
      <c r="D7" s="299"/>
      <c r="E7" s="301"/>
      <c r="F7" s="301"/>
      <c r="G7" s="70" t="s">
        <v>90</v>
      </c>
      <c r="H7" s="46" t="s">
        <v>91</v>
      </c>
      <c r="I7" s="48" t="s">
        <v>134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B8" s="353" t="s">
        <v>231</v>
      </c>
      <c r="C8" s="354"/>
      <c r="D8" s="49">
        <f>D25+D43+D54+D66+D71</f>
        <v>455</v>
      </c>
      <c r="E8" s="49">
        <f>D8-F8</f>
        <v>175</v>
      </c>
      <c r="F8" s="49">
        <f>K8+S8</f>
        <v>280</v>
      </c>
      <c r="G8" s="52">
        <f>G25+G43+G54+G66</f>
        <v>2</v>
      </c>
      <c r="H8" s="51">
        <f>H25+H43+H54+H66</f>
        <v>2</v>
      </c>
      <c r="I8" s="51">
        <f>I25+I43+I54+I66</f>
        <v>1</v>
      </c>
      <c r="J8" s="53">
        <f>J25+J43+J54+J66</f>
        <v>13</v>
      </c>
      <c r="K8" s="49">
        <f>SUM(G8:J8)</f>
        <v>18</v>
      </c>
      <c r="L8" s="50">
        <f t="shared" ref="L8:P8" si="0">L25+L43+L54+L66</f>
        <v>3</v>
      </c>
      <c r="M8" s="51">
        <f t="shared" si="0"/>
        <v>17</v>
      </c>
      <c r="N8" s="51">
        <f t="shared" si="0"/>
        <v>73</v>
      </c>
      <c r="O8" s="51">
        <f t="shared" si="0"/>
        <v>1</v>
      </c>
      <c r="P8" s="51">
        <f t="shared" si="0"/>
        <v>18</v>
      </c>
      <c r="Q8" s="51">
        <f>Q25+Q43+Q54+Q66+Q71</f>
        <v>8</v>
      </c>
      <c r="R8" s="53">
        <f>R25+R43+R54+R66+R71</f>
        <v>142</v>
      </c>
      <c r="S8" s="49">
        <f>L8+M8+N8+O8+P8+Q8+R8</f>
        <v>262</v>
      </c>
    </row>
    <row r="9" spans="1:19" x14ac:dyDescent="0.15">
      <c r="A9" s="8"/>
      <c r="B9" s="36"/>
      <c r="C9" s="36"/>
      <c r="D9" s="36"/>
      <c r="E9" s="36"/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x14ac:dyDescent="0.15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  <c r="N10" s="116"/>
      <c r="O10" s="116"/>
      <c r="P10" s="116"/>
      <c r="Q10" s="116"/>
      <c r="R10" s="115"/>
      <c r="S10" s="115"/>
    </row>
    <row r="12" spans="1:19" ht="22.5" customHeight="1" x14ac:dyDescent="0.15">
      <c r="A12" s="355" t="s">
        <v>143</v>
      </c>
      <c r="B12" s="340" t="s">
        <v>142</v>
      </c>
      <c r="C12" s="297"/>
      <c r="D12" s="348" t="s">
        <v>133</v>
      </c>
      <c r="E12" s="349" t="s">
        <v>132</v>
      </c>
      <c r="F12" s="349" t="s">
        <v>96</v>
      </c>
      <c r="G12" s="345" t="s">
        <v>98</v>
      </c>
      <c r="H12" s="346"/>
      <c r="I12" s="346"/>
      <c r="J12" s="346"/>
      <c r="K12" s="347"/>
      <c r="L12" s="350" t="s">
        <v>102</v>
      </c>
      <c r="M12" s="351"/>
      <c r="N12" s="351"/>
      <c r="O12" s="351"/>
      <c r="P12" s="351"/>
      <c r="Q12" s="351"/>
      <c r="R12" s="351"/>
      <c r="S12" s="352"/>
    </row>
    <row r="13" spans="1:19" ht="54.75" customHeight="1" x14ac:dyDescent="0.15">
      <c r="A13" s="338"/>
      <c r="B13" s="341"/>
      <c r="C13" s="297"/>
      <c r="D13" s="299"/>
      <c r="E13" s="301"/>
      <c r="F13" s="301"/>
      <c r="G13" s="70" t="s">
        <v>90</v>
      </c>
      <c r="H13" s="46" t="s">
        <v>91</v>
      </c>
      <c r="I13" s="48" t="s">
        <v>134</v>
      </c>
      <c r="J13" s="71" t="s">
        <v>89</v>
      </c>
      <c r="K13" s="44" t="s">
        <v>97</v>
      </c>
      <c r="L13" s="45" t="s">
        <v>101</v>
      </c>
      <c r="M13" s="25" t="s">
        <v>100</v>
      </c>
      <c r="N13" s="48" t="s">
        <v>99</v>
      </c>
      <c r="O13" s="25" t="s">
        <v>94</v>
      </c>
      <c r="P13" s="25" t="s">
        <v>92</v>
      </c>
      <c r="Q13" s="25" t="s">
        <v>93</v>
      </c>
      <c r="R13" s="47" t="s">
        <v>89</v>
      </c>
      <c r="S13" s="43" t="s">
        <v>97</v>
      </c>
    </row>
    <row r="14" spans="1:19" ht="13.5" customHeight="1" x14ac:dyDescent="0.15">
      <c r="A14" s="338"/>
      <c r="B14" s="1">
        <v>1</v>
      </c>
      <c r="C14" s="10" t="s">
        <v>48</v>
      </c>
      <c r="D14" s="21">
        <v>5</v>
      </c>
      <c r="E14" s="7">
        <f t="shared" ref="E14:E24" si="1">D14-F14</f>
        <v>2</v>
      </c>
      <c r="F14" s="7">
        <f t="shared" ref="F14:F24" si="2">K14+S14</f>
        <v>3</v>
      </c>
      <c r="G14" s="13"/>
      <c r="H14" s="4"/>
      <c r="I14" s="4"/>
      <c r="J14" s="15"/>
      <c r="K14" s="7">
        <f t="shared" ref="K14:K24" si="3">SUM(G14:J14)</f>
        <v>0</v>
      </c>
      <c r="L14" s="17"/>
      <c r="M14" s="4"/>
      <c r="N14" s="4">
        <v>1</v>
      </c>
      <c r="O14" s="4"/>
      <c r="P14" s="4">
        <v>1</v>
      </c>
      <c r="Q14" s="4">
        <v>1</v>
      </c>
      <c r="R14" s="15"/>
      <c r="S14" s="7">
        <f t="shared" ref="S14:S24" si="4">SUM(L14:R14)</f>
        <v>3</v>
      </c>
    </row>
    <row r="15" spans="1:19" x14ac:dyDescent="0.15">
      <c r="A15" s="338"/>
      <c r="B15" s="2">
        <v>2</v>
      </c>
      <c r="C15" s="10" t="s">
        <v>47</v>
      </c>
      <c r="D15" s="5">
        <v>17</v>
      </c>
      <c r="E15" s="7">
        <f t="shared" si="1"/>
        <v>6</v>
      </c>
      <c r="F15" s="7">
        <f t="shared" si="2"/>
        <v>11</v>
      </c>
      <c r="G15" s="13"/>
      <c r="H15" s="4">
        <v>1</v>
      </c>
      <c r="I15" s="4"/>
      <c r="J15" s="15"/>
      <c r="K15" s="7">
        <f t="shared" si="3"/>
        <v>1</v>
      </c>
      <c r="L15" s="17"/>
      <c r="M15" s="4">
        <v>2</v>
      </c>
      <c r="N15" s="4">
        <v>4</v>
      </c>
      <c r="O15" s="4"/>
      <c r="P15" s="4"/>
      <c r="Q15" s="4">
        <v>1</v>
      </c>
      <c r="R15" s="15">
        <v>3</v>
      </c>
      <c r="S15" s="7">
        <f t="shared" si="4"/>
        <v>10</v>
      </c>
    </row>
    <row r="16" spans="1:19" x14ac:dyDescent="0.15">
      <c r="A16" s="338"/>
      <c r="B16" s="17">
        <v>3</v>
      </c>
      <c r="C16" s="32" t="s">
        <v>50</v>
      </c>
      <c r="D16" s="5">
        <v>2</v>
      </c>
      <c r="E16" s="7">
        <f t="shared" si="1"/>
        <v>2</v>
      </c>
      <c r="F16" s="7">
        <f t="shared" si="2"/>
        <v>0</v>
      </c>
      <c r="G16" s="13"/>
      <c r="H16" s="4"/>
      <c r="I16" s="4"/>
      <c r="J16" s="15"/>
      <c r="K16" s="7">
        <f t="shared" si="3"/>
        <v>0</v>
      </c>
      <c r="L16" s="17"/>
      <c r="M16" s="4"/>
      <c r="N16" s="4"/>
      <c r="O16" s="4"/>
      <c r="P16" s="4"/>
      <c r="Q16" s="4"/>
      <c r="R16" s="15"/>
      <c r="S16" s="7">
        <f t="shared" si="4"/>
        <v>0</v>
      </c>
    </row>
    <row r="17" spans="1:19" x14ac:dyDescent="0.15">
      <c r="A17" s="338"/>
      <c r="B17" s="2">
        <v>4</v>
      </c>
      <c r="C17" s="10" t="s">
        <v>51</v>
      </c>
      <c r="D17" s="5">
        <v>22</v>
      </c>
      <c r="E17" s="7">
        <f t="shared" si="1"/>
        <v>9</v>
      </c>
      <c r="F17" s="7">
        <f t="shared" si="2"/>
        <v>13</v>
      </c>
      <c r="G17" s="13">
        <v>1</v>
      </c>
      <c r="H17" s="4"/>
      <c r="I17" s="4"/>
      <c r="J17" s="15">
        <v>3</v>
      </c>
      <c r="K17" s="7">
        <f t="shared" si="3"/>
        <v>4</v>
      </c>
      <c r="L17" s="17"/>
      <c r="M17" s="4">
        <v>1</v>
      </c>
      <c r="N17" s="4"/>
      <c r="O17" s="4"/>
      <c r="P17" s="4"/>
      <c r="Q17" s="4"/>
      <c r="R17" s="15">
        <v>8</v>
      </c>
      <c r="S17" s="7">
        <f t="shared" si="4"/>
        <v>9</v>
      </c>
    </row>
    <row r="18" spans="1:19" x14ac:dyDescent="0.15">
      <c r="A18" s="338"/>
      <c r="B18" s="2">
        <v>5</v>
      </c>
      <c r="C18" s="10" t="s">
        <v>54</v>
      </c>
      <c r="D18" s="5">
        <v>7</v>
      </c>
      <c r="E18" s="7">
        <f t="shared" si="1"/>
        <v>2</v>
      </c>
      <c r="F18" s="7">
        <f t="shared" si="2"/>
        <v>5</v>
      </c>
      <c r="G18" s="13"/>
      <c r="H18" s="4"/>
      <c r="I18" s="4"/>
      <c r="J18" s="15"/>
      <c r="K18" s="7">
        <f t="shared" si="3"/>
        <v>0</v>
      </c>
      <c r="L18" s="17"/>
      <c r="M18" s="4"/>
      <c r="N18" s="4">
        <v>1</v>
      </c>
      <c r="O18" s="4"/>
      <c r="P18" s="4"/>
      <c r="Q18" s="4"/>
      <c r="R18" s="15">
        <v>4</v>
      </c>
      <c r="S18" s="7">
        <f t="shared" si="4"/>
        <v>5</v>
      </c>
    </row>
    <row r="19" spans="1:19" x14ac:dyDescent="0.15">
      <c r="A19" s="338"/>
      <c r="B19" s="2">
        <v>6</v>
      </c>
      <c r="C19" s="10" t="s">
        <v>52</v>
      </c>
      <c r="D19" s="5">
        <v>3</v>
      </c>
      <c r="E19" s="7">
        <f t="shared" si="1"/>
        <v>1</v>
      </c>
      <c r="F19" s="7">
        <f t="shared" si="2"/>
        <v>2</v>
      </c>
      <c r="G19" s="13"/>
      <c r="H19" s="4"/>
      <c r="I19" s="4"/>
      <c r="J19" s="15"/>
      <c r="K19" s="7">
        <f t="shared" si="3"/>
        <v>0</v>
      </c>
      <c r="L19" s="17"/>
      <c r="M19" s="4"/>
      <c r="N19" s="4">
        <v>1</v>
      </c>
      <c r="O19" s="4"/>
      <c r="P19" s="4">
        <v>1</v>
      </c>
      <c r="Q19" s="4"/>
      <c r="R19" s="15"/>
      <c r="S19" s="7">
        <f t="shared" si="4"/>
        <v>2</v>
      </c>
    </row>
    <row r="20" spans="1:19" x14ac:dyDescent="0.15">
      <c r="A20" s="338"/>
      <c r="B20" s="2">
        <v>7</v>
      </c>
      <c r="C20" s="10" t="s">
        <v>49</v>
      </c>
      <c r="D20" s="5">
        <v>5</v>
      </c>
      <c r="E20" s="7">
        <f t="shared" si="1"/>
        <v>4</v>
      </c>
      <c r="F20" s="7">
        <f t="shared" si="2"/>
        <v>1</v>
      </c>
      <c r="G20" s="13"/>
      <c r="H20" s="4"/>
      <c r="I20" s="4"/>
      <c r="J20" s="15"/>
      <c r="K20" s="7">
        <f t="shared" si="3"/>
        <v>0</v>
      </c>
      <c r="L20" s="17"/>
      <c r="M20" s="4"/>
      <c r="N20" s="4"/>
      <c r="O20" s="4"/>
      <c r="P20" s="4"/>
      <c r="Q20" s="4"/>
      <c r="R20" s="15">
        <v>1</v>
      </c>
      <c r="S20" s="7">
        <f t="shared" si="4"/>
        <v>1</v>
      </c>
    </row>
    <row r="21" spans="1:19" x14ac:dyDescent="0.15">
      <c r="A21" s="338"/>
      <c r="B21" s="2">
        <v>8</v>
      </c>
      <c r="C21" s="10" t="s">
        <v>56</v>
      </c>
      <c r="D21" s="5">
        <v>0</v>
      </c>
      <c r="E21" s="7">
        <f t="shared" si="1"/>
        <v>0</v>
      </c>
      <c r="F21" s="7">
        <f t="shared" si="2"/>
        <v>0</v>
      </c>
      <c r="G21" s="13"/>
      <c r="H21" s="4"/>
      <c r="I21" s="4"/>
      <c r="J21" s="15"/>
      <c r="K21" s="7">
        <f t="shared" si="3"/>
        <v>0</v>
      </c>
      <c r="L21" s="17"/>
      <c r="M21" s="4"/>
      <c r="N21" s="4"/>
      <c r="O21" s="4"/>
      <c r="P21" s="4"/>
      <c r="Q21" s="4"/>
      <c r="R21" s="15"/>
      <c r="S21" s="7">
        <f t="shared" si="4"/>
        <v>0</v>
      </c>
    </row>
    <row r="22" spans="1:19" x14ac:dyDescent="0.15">
      <c r="A22" s="338"/>
      <c r="B22" s="2">
        <v>9</v>
      </c>
      <c r="C22" s="10" t="s">
        <v>53</v>
      </c>
      <c r="D22" s="5">
        <v>2</v>
      </c>
      <c r="E22" s="7">
        <f t="shared" si="1"/>
        <v>0</v>
      </c>
      <c r="F22" s="7">
        <f t="shared" si="2"/>
        <v>2</v>
      </c>
      <c r="G22" s="13"/>
      <c r="H22" s="4"/>
      <c r="I22" s="4"/>
      <c r="J22" s="15"/>
      <c r="K22" s="7">
        <f t="shared" si="3"/>
        <v>0</v>
      </c>
      <c r="L22" s="17"/>
      <c r="M22" s="4"/>
      <c r="N22" s="4"/>
      <c r="O22" s="4"/>
      <c r="P22" s="4">
        <v>2</v>
      </c>
      <c r="Q22" s="4"/>
      <c r="R22" s="15"/>
      <c r="S22" s="7">
        <f t="shared" si="4"/>
        <v>2</v>
      </c>
    </row>
    <row r="23" spans="1:19" x14ac:dyDescent="0.15">
      <c r="A23" s="338"/>
      <c r="B23" s="2">
        <v>10</v>
      </c>
      <c r="C23" s="10" t="s">
        <v>55</v>
      </c>
      <c r="D23" s="5">
        <v>0</v>
      </c>
      <c r="E23" s="7">
        <f t="shared" si="1"/>
        <v>0</v>
      </c>
      <c r="F23" s="7">
        <f t="shared" si="2"/>
        <v>0</v>
      </c>
      <c r="G23" s="13"/>
      <c r="H23" s="4"/>
      <c r="I23" s="4"/>
      <c r="J23" s="15"/>
      <c r="K23" s="7">
        <f t="shared" si="3"/>
        <v>0</v>
      </c>
      <c r="L23" s="17"/>
      <c r="M23" s="4"/>
      <c r="N23" s="4"/>
      <c r="O23" s="4"/>
      <c r="P23" s="4"/>
      <c r="Q23" s="4"/>
      <c r="R23" s="15"/>
      <c r="S23" s="7">
        <f t="shared" si="4"/>
        <v>0</v>
      </c>
    </row>
    <row r="24" spans="1:19" x14ac:dyDescent="0.15">
      <c r="A24" s="338"/>
      <c r="B24" s="3">
        <v>11</v>
      </c>
      <c r="C24" s="10" t="s">
        <v>46</v>
      </c>
      <c r="D24" s="6">
        <v>4</v>
      </c>
      <c r="E24" s="7">
        <f t="shared" si="1"/>
        <v>2</v>
      </c>
      <c r="F24" s="7">
        <f t="shared" si="2"/>
        <v>2</v>
      </c>
      <c r="G24" s="13"/>
      <c r="H24" s="4"/>
      <c r="I24" s="4"/>
      <c r="J24" s="15"/>
      <c r="K24" s="7">
        <f t="shared" si="3"/>
        <v>0</v>
      </c>
      <c r="L24" s="17"/>
      <c r="M24" s="4"/>
      <c r="N24" s="4"/>
      <c r="O24" s="4"/>
      <c r="P24" s="4"/>
      <c r="Q24" s="4"/>
      <c r="R24" s="15">
        <v>2</v>
      </c>
      <c r="S24" s="7">
        <f t="shared" si="4"/>
        <v>2</v>
      </c>
    </row>
    <row r="25" spans="1:19" x14ac:dyDescent="0.15">
      <c r="A25" s="339"/>
      <c r="B25" s="342" t="s">
        <v>95</v>
      </c>
      <c r="C25" s="344"/>
      <c r="D25" s="49">
        <f t="shared" ref="D25:K25" si="5">SUM(D14:D24)</f>
        <v>67</v>
      </c>
      <c r="E25" s="49">
        <f>SUM(E14:E24)</f>
        <v>28</v>
      </c>
      <c r="F25" s="49">
        <f t="shared" si="5"/>
        <v>39</v>
      </c>
      <c r="G25" s="52">
        <f t="shared" si="5"/>
        <v>1</v>
      </c>
      <c r="H25" s="51">
        <f t="shared" si="5"/>
        <v>1</v>
      </c>
      <c r="I25" s="51">
        <f t="shared" si="5"/>
        <v>0</v>
      </c>
      <c r="J25" s="53">
        <f t="shared" si="5"/>
        <v>3</v>
      </c>
      <c r="K25" s="49">
        <f t="shared" si="5"/>
        <v>5</v>
      </c>
      <c r="L25" s="52">
        <f t="shared" ref="L25:S25" si="6">SUM(L14:L24)</f>
        <v>0</v>
      </c>
      <c r="M25" s="51">
        <f t="shared" si="6"/>
        <v>3</v>
      </c>
      <c r="N25" s="51">
        <f t="shared" si="6"/>
        <v>7</v>
      </c>
      <c r="O25" s="51">
        <f t="shared" si="6"/>
        <v>0</v>
      </c>
      <c r="P25" s="51">
        <f t="shared" si="6"/>
        <v>4</v>
      </c>
      <c r="Q25" s="51">
        <f t="shared" si="6"/>
        <v>2</v>
      </c>
      <c r="R25" s="53">
        <f t="shared" si="6"/>
        <v>18</v>
      </c>
      <c r="S25" s="49">
        <f t="shared" si="6"/>
        <v>34</v>
      </c>
    </row>
    <row r="26" spans="1:19" x14ac:dyDescent="0.15">
      <c r="A26" s="36"/>
      <c r="B26" s="20"/>
      <c r="C26" s="2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15">
      <c r="A27" s="36"/>
      <c r="B27" s="20"/>
      <c r="C27" s="2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9.25" customHeight="1" x14ac:dyDescent="0.15">
      <c r="A28" s="360" t="s">
        <v>144</v>
      </c>
      <c r="B28" s="340" t="s">
        <v>142</v>
      </c>
      <c r="C28" s="297"/>
      <c r="D28" s="348" t="s">
        <v>133</v>
      </c>
      <c r="E28" s="349" t="s">
        <v>132</v>
      </c>
      <c r="F28" s="349" t="s">
        <v>96</v>
      </c>
      <c r="G28" s="356" t="s">
        <v>98</v>
      </c>
      <c r="H28" s="346"/>
      <c r="I28" s="346"/>
      <c r="J28" s="346"/>
      <c r="K28" s="347"/>
      <c r="L28" s="350" t="s">
        <v>102</v>
      </c>
      <c r="M28" s="351"/>
      <c r="N28" s="351"/>
      <c r="O28" s="351"/>
      <c r="P28" s="351"/>
      <c r="Q28" s="351"/>
      <c r="R28" s="351"/>
      <c r="S28" s="352"/>
    </row>
    <row r="29" spans="1:19" ht="54.75" customHeight="1" x14ac:dyDescent="0.15">
      <c r="A29" s="361"/>
      <c r="B29" s="341"/>
      <c r="C29" s="297"/>
      <c r="D29" s="299"/>
      <c r="E29" s="301"/>
      <c r="F29" s="301"/>
      <c r="G29" s="72" t="s">
        <v>90</v>
      </c>
      <c r="H29" s="46" t="s">
        <v>91</v>
      </c>
      <c r="I29" s="48" t="s">
        <v>134</v>
      </c>
      <c r="J29" s="73" t="s">
        <v>89</v>
      </c>
      <c r="K29" s="44" t="s">
        <v>97</v>
      </c>
      <c r="L29" s="75" t="s">
        <v>101</v>
      </c>
      <c r="M29" s="25" t="s">
        <v>100</v>
      </c>
      <c r="N29" s="46" t="s">
        <v>99</v>
      </c>
      <c r="O29" s="25" t="s">
        <v>94</v>
      </c>
      <c r="P29" s="25" t="s">
        <v>92</v>
      </c>
      <c r="Q29" s="25" t="s">
        <v>93</v>
      </c>
      <c r="R29" s="47" t="s">
        <v>89</v>
      </c>
      <c r="S29" s="43" t="s">
        <v>97</v>
      </c>
    </row>
    <row r="30" spans="1:19" ht="13.5" customHeight="1" x14ac:dyDescent="0.15">
      <c r="A30" s="361"/>
      <c r="B30" s="1">
        <v>1</v>
      </c>
      <c r="C30" s="63" t="s">
        <v>64</v>
      </c>
      <c r="D30" s="21">
        <v>15</v>
      </c>
      <c r="E30" s="7">
        <f t="shared" ref="E30:E42" si="7">D30-F30</f>
        <v>5</v>
      </c>
      <c r="F30" s="7">
        <f t="shared" ref="F30:F42" si="8">K30+S30</f>
        <v>10</v>
      </c>
      <c r="G30" s="13"/>
      <c r="H30" s="4"/>
      <c r="I30" s="4"/>
      <c r="J30" s="15"/>
      <c r="K30" s="7">
        <f t="shared" ref="K30:K42" si="9">SUM(G30:J30)</f>
        <v>0</v>
      </c>
      <c r="L30" s="17"/>
      <c r="M30" s="4"/>
      <c r="N30" s="4"/>
      <c r="O30" s="4"/>
      <c r="P30" s="4">
        <v>2</v>
      </c>
      <c r="Q30" s="4"/>
      <c r="R30" s="15">
        <v>8</v>
      </c>
      <c r="S30" s="7">
        <f t="shared" ref="S30:S42" si="10">SUM(L30:R30)</f>
        <v>10</v>
      </c>
    </row>
    <row r="31" spans="1:19" x14ac:dyDescent="0.15">
      <c r="A31" s="361"/>
      <c r="B31" s="2">
        <v>2</v>
      </c>
      <c r="C31" s="64" t="s">
        <v>61</v>
      </c>
      <c r="D31" s="5">
        <v>3</v>
      </c>
      <c r="E31" s="7">
        <f t="shared" si="7"/>
        <v>0</v>
      </c>
      <c r="F31" s="7">
        <f t="shared" si="8"/>
        <v>3</v>
      </c>
      <c r="G31" s="13"/>
      <c r="H31" s="4"/>
      <c r="I31" s="4"/>
      <c r="J31" s="15"/>
      <c r="K31" s="7">
        <f t="shared" si="9"/>
        <v>0</v>
      </c>
      <c r="L31" s="17"/>
      <c r="M31" s="4"/>
      <c r="N31" s="4"/>
      <c r="O31" s="4">
        <v>1</v>
      </c>
      <c r="P31" s="4"/>
      <c r="Q31" s="4"/>
      <c r="R31" s="15">
        <v>2</v>
      </c>
      <c r="S31" s="7">
        <f t="shared" si="10"/>
        <v>3</v>
      </c>
    </row>
    <row r="32" spans="1:19" x14ac:dyDescent="0.15">
      <c r="A32" s="361"/>
      <c r="B32" s="2">
        <v>3</v>
      </c>
      <c r="C32" s="64" t="s">
        <v>62</v>
      </c>
      <c r="D32" s="5">
        <v>1</v>
      </c>
      <c r="E32" s="7">
        <f>D32-F32</f>
        <v>0</v>
      </c>
      <c r="F32" s="7">
        <f t="shared" si="8"/>
        <v>1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>
        <v>1</v>
      </c>
      <c r="S32" s="7">
        <f t="shared" si="10"/>
        <v>1</v>
      </c>
    </row>
    <row r="33" spans="1:19" x14ac:dyDescent="0.15">
      <c r="A33" s="361"/>
      <c r="B33" s="2">
        <v>4</v>
      </c>
      <c r="C33" s="64" t="s">
        <v>58</v>
      </c>
      <c r="D33" s="5">
        <v>4</v>
      </c>
      <c r="E33" s="7">
        <f t="shared" si="7"/>
        <v>1</v>
      </c>
      <c r="F33" s="7">
        <f t="shared" si="8"/>
        <v>3</v>
      </c>
      <c r="G33" s="13"/>
      <c r="H33" s="4"/>
      <c r="I33" s="4"/>
      <c r="J33" s="15"/>
      <c r="K33" s="7">
        <f t="shared" si="9"/>
        <v>0</v>
      </c>
      <c r="L33" s="17"/>
      <c r="M33" s="4"/>
      <c r="N33" s="4">
        <v>1</v>
      </c>
      <c r="O33" s="4"/>
      <c r="P33" s="4"/>
      <c r="Q33" s="4"/>
      <c r="R33" s="15">
        <v>2</v>
      </c>
      <c r="S33" s="7">
        <f t="shared" si="10"/>
        <v>3</v>
      </c>
    </row>
    <row r="34" spans="1:19" x14ac:dyDescent="0.15">
      <c r="A34" s="361"/>
      <c r="B34" s="2">
        <v>5</v>
      </c>
      <c r="C34" s="64" t="s">
        <v>65</v>
      </c>
      <c r="D34" s="5">
        <v>1</v>
      </c>
      <c r="E34" s="7">
        <f t="shared" si="7"/>
        <v>1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361"/>
      <c r="B35" s="2">
        <v>6</v>
      </c>
      <c r="C35" s="64" t="s">
        <v>67</v>
      </c>
      <c r="D35" s="5">
        <v>3</v>
      </c>
      <c r="E35" s="7">
        <f t="shared" si="7"/>
        <v>1</v>
      </c>
      <c r="F35" s="7">
        <f t="shared" si="8"/>
        <v>2</v>
      </c>
      <c r="G35" s="13"/>
      <c r="H35" s="4"/>
      <c r="I35" s="4"/>
      <c r="J35" s="15"/>
      <c r="K35" s="7">
        <f t="shared" si="9"/>
        <v>0</v>
      </c>
      <c r="L35" s="17"/>
      <c r="M35" s="4"/>
      <c r="N35" s="4"/>
      <c r="O35" s="4"/>
      <c r="P35" s="4"/>
      <c r="Q35" s="4"/>
      <c r="R35" s="15">
        <v>2</v>
      </c>
      <c r="S35" s="7">
        <f t="shared" si="10"/>
        <v>2</v>
      </c>
    </row>
    <row r="36" spans="1:19" x14ac:dyDescent="0.15">
      <c r="A36" s="361"/>
      <c r="B36" s="2">
        <v>7</v>
      </c>
      <c r="C36" s="64" t="s">
        <v>66</v>
      </c>
      <c r="D36" s="5">
        <v>101</v>
      </c>
      <c r="E36" s="7">
        <f t="shared" si="7"/>
        <v>28</v>
      </c>
      <c r="F36" s="7">
        <f t="shared" si="8"/>
        <v>73</v>
      </c>
      <c r="G36" s="13"/>
      <c r="H36" s="4"/>
      <c r="I36" s="4"/>
      <c r="J36" s="15"/>
      <c r="K36" s="7">
        <f t="shared" si="9"/>
        <v>0</v>
      </c>
      <c r="L36" s="17"/>
      <c r="M36" s="4">
        <v>3</v>
      </c>
      <c r="N36" s="4">
        <v>23</v>
      </c>
      <c r="O36" s="4"/>
      <c r="P36" s="4">
        <v>2</v>
      </c>
      <c r="Q36" s="4"/>
      <c r="R36" s="15">
        <v>45</v>
      </c>
      <c r="S36" s="7">
        <f t="shared" si="10"/>
        <v>73</v>
      </c>
    </row>
    <row r="37" spans="1:19" x14ac:dyDescent="0.15">
      <c r="A37" s="361"/>
      <c r="B37" s="2">
        <v>8</v>
      </c>
      <c r="C37" s="64" t="s">
        <v>112</v>
      </c>
      <c r="D37" s="5">
        <v>3</v>
      </c>
      <c r="E37" s="7">
        <f t="shared" si="7"/>
        <v>2</v>
      </c>
      <c r="F37" s="7">
        <f t="shared" si="8"/>
        <v>1</v>
      </c>
      <c r="G37" s="13"/>
      <c r="H37" s="4"/>
      <c r="I37" s="4"/>
      <c r="J37" s="15"/>
      <c r="K37" s="7">
        <f t="shared" si="9"/>
        <v>0</v>
      </c>
      <c r="L37" s="17"/>
      <c r="M37" s="4"/>
      <c r="N37" s="4">
        <v>1</v>
      </c>
      <c r="O37" s="4"/>
      <c r="P37" s="4"/>
      <c r="Q37" s="4"/>
      <c r="R37" s="15"/>
      <c r="S37" s="7">
        <f t="shared" si="10"/>
        <v>1</v>
      </c>
    </row>
    <row r="38" spans="1:19" x14ac:dyDescent="0.15">
      <c r="A38" s="361"/>
      <c r="B38" s="2">
        <v>9</v>
      </c>
      <c r="C38" s="64" t="s">
        <v>63</v>
      </c>
      <c r="D38" s="5">
        <v>28</v>
      </c>
      <c r="E38" s="7">
        <f t="shared" si="7"/>
        <v>12</v>
      </c>
      <c r="F38" s="7">
        <f t="shared" si="8"/>
        <v>16</v>
      </c>
      <c r="G38" s="13"/>
      <c r="H38" s="4"/>
      <c r="I38" s="4"/>
      <c r="J38" s="15"/>
      <c r="K38" s="7">
        <f t="shared" si="9"/>
        <v>0</v>
      </c>
      <c r="L38" s="17">
        <v>1</v>
      </c>
      <c r="M38" s="4">
        <v>1</v>
      </c>
      <c r="N38" s="4">
        <v>5</v>
      </c>
      <c r="O38" s="4"/>
      <c r="P38" s="4">
        <v>2</v>
      </c>
      <c r="Q38" s="4">
        <v>1</v>
      </c>
      <c r="R38" s="15">
        <v>6</v>
      </c>
      <c r="S38" s="7">
        <f t="shared" si="10"/>
        <v>16</v>
      </c>
    </row>
    <row r="39" spans="1:19" x14ac:dyDescent="0.15">
      <c r="A39" s="361"/>
      <c r="B39" s="2">
        <v>10</v>
      </c>
      <c r="C39" s="64" t="s">
        <v>57</v>
      </c>
      <c r="D39" s="5">
        <v>3</v>
      </c>
      <c r="E39" s="7">
        <f t="shared" si="7"/>
        <v>0</v>
      </c>
      <c r="F39" s="7">
        <f t="shared" si="8"/>
        <v>3</v>
      </c>
      <c r="G39" s="13"/>
      <c r="H39" s="4"/>
      <c r="I39" s="4"/>
      <c r="J39" s="15"/>
      <c r="K39" s="7">
        <f t="shared" si="9"/>
        <v>0</v>
      </c>
      <c r="L39" s="17"/>
      <c r="M39" s="4">
        <v>1</v>
      </c>
      <c r="N39" s="4">
        <v>1</v>
      </c>
      <c r="O39" s="4"/>
      <c r="P39" s="4"/>
      <c r="Q39" s="4"/>
      <c r="R39" s="15">
        <v>1</v>
      </c>
      <c r="S39" s="7">
        <f t="shared" si="10"/>
        <v>3</v>
      </c>
    </row>
    <row r="40" spans="1:19" x14ac:dyDescent="0.15">
      <c r="A40" s="361"/>
      <c r="B40" s="2">
        <v>11</v>
      </c>
      <c r="C40" s="64" t="s">
        <v>68</v>
      </c>
      <c r="D40" s="5">
        <v>22</v>
      </c>
      <c r="E40" s="7">
        <f t="shared" si="7"/>
        <v>15</v>
      </c>
      <c r="F40" s="7">
        <f t="shared" si="8"/>
        <v>7</v>
      </c>
      <c r="G40" s="13"/>
      <c r="H40" s="4"/>
      <c r="I40" s="4"/>
      <c r="J40" s="15">
        <v>2</v>
      </c>
      <c r="K40" s="7">
        <f t="shared" si="9"/>
        <v>2</v>
      </c>
      <c r="L40" s="17"/>
      <c r="M40" s="4">
        <v>2</v>
      </c>
      <c r="N40" s="4">
        <v>1</v>
      </c>
      <c r="O40" s="4"/>
      <c r="P40" s="4"/>
      <c r="Q40" s="4"/>
      <c r="R40" s="15">
        <v>2</v>
      </c>
      <c r="S40" s="7">
        <f t="shared" si="10"/>
        <v>5</v>
      </c>
    </row>
    <row r="41" spans="1:19" x14ac:dyDescent="0.15">
      <c r="A41" s="361"/>
      <c r="B41" s="2">
        <v>12</v>
      </c>
      <c r="C41" s="64" t="s">
        <v>60</v>
      </c>
      <c r="D41" s="5">
        <v>5</v>
      </c>
      <c r="E41" s="7">
        <f t="shared" si="7"/>
        <v>4</v>
      </c>
      <c r="F41" s="7">
        <f t="shared" si="8"/>
        <v>1</v>
      </c>
      <c r="G41" s="13" t="s">
        <v>168</v>
      </c>
      <c r="H41" s="4"/>
      <c r="I41" s="4"/>
      <c r="J41" s="15"/>
      <c r="K41" s="7">
        <f t="shared" si="9"/>
        <v>0</v>
      </c>
      <c r="L41" s="17"/>
      <c r="M41" s="4"/>
      <c r="N41" s="4"/>
      <c r="O41" s="4"/>
      <c r="P41" s="4"/>
      <c r="Q41" s="4"/>
      <c r="R41" s="15">
        <v>1</v>
      </c>
      <c r="S41" s="7">
        <f t="shared" si="10"/>
        <v>1</v>
      </c>
    </row>
    <row r="42" spans="1:19" x14ac:dyDescent="0.15">
      <c r="A42" s="361"/>
      <c r="B42" s="3">
        <v>13</v>
      </c>
      <c r="C42" s="65" t="s">
        <v>59</v>
      </c>
      <c r="D42" s="6">
        <v>0</v>
      </c>
      <c r="E42" s="7">
        <f t="shared" si="7"/>
        <v>0</v>
      </c>
      <c r="F42" s="7">
        <f t="shared" si="8"/>
        <v>0</v>
      </c>
      <c r="G42" s="13"/>
      <c r="H42" s="4"/>
      <c r="I42" s="4"/>
      <c r="J42" s="15"/>
      <c r="K42" s="7">
        <f t="shared" si="9"/>
        <v>0</v>
      </c>
      <c r="L42" s="17"/>
      <c r="M42" s="4"/>
      <c r="N42" s="4"/>
      <c r="O42" s="4"/>
      <c r="P42" s="4"/>
      <c r="Q42" s="4"/>
      <c r="R42" s="15"/>
      <c r="S42" s="7">
        <f t="shared" si="10"/>
        <v>0</v>
      </c>
    </row>
    <row r="43" spans="1:19" x14ac:dyDescent="0.15">
      <c r="A43" s="362"/>
      <c r="B43" s="342" t="s">
        <v>95</v>
      </c>
      <c r="C43" s="344"/>
      <c r="D43" s="58">
        <f>SUM(D30:D42)</f>
        <v>189</v>
      </c>
      <c r="E43" s="58">
        <f>SUM(E30:E42)</f>
        <v>69</v>
      </c>
      <c r="F43" s="49">
        <f t="shared" ref="F43:S43" si="11">SUM(F30:F42)</f>
        <v>120</v>
      </c>
      <c r="G43" s="52">
        <f t="shared" si="11"/>
        <v>0</v>
      </c>
      <c r="H43" s="51">
        <f t="shared" si="11"/>
        <v>0</v>
      </c>
      <c r="I43" s="51">
        <f t="shared" si="11"/>
        <v>0</v>
      </c>
      <c r="J43" s="53">
        <f t="shared" si="11"/>
        <v>2</v>
      </c>
      <c r="K43" s="49">
        <f t="shared" si="11"/>
        <v>2</v>
      </c>
      <c r="L43" s="52">
        <f t="shared" si="11"/>
        <v>1</v>
      </c>
      <c r="M43" s="51">
        <f t="shared" si="11"/>
        <v>7</v>
      </c>
      <c r="N43" s="51">
        <f>SUM(N30:N42)</f>
        <v>32</v>
      </c>
      <c r="O43" s="51">
        <f t="shared" si="11"/>
        <v>1</v>
      </c>
      <c r="P43" s="51">
        <f t="shared" si="11"/>
        <v>6</v>
      </c>
      <c r="Q43" s="51">
        <f t="shared" si="11"/>
        <v>1</v>
      </c>
      <c r="R43" s="53">
        <f t="shared" si="11"/>
        <v>70</v>
      </c>
      <c r="S43" s="49">
        <f t="shared" si="11"/>
        <v>118</v>
      </c>
    </row>
    <row r="44" spans="1:19" x14ac:dyDescent="0.15">
      <c r="A44" s="37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37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9.25" customHeight="1" x14ac:dyDescent="0.15">
      <c r="A46" s="355" t="s">
        <v>69</v>
      </c>
      <c r="B46" s="340" t="s">
        <v>142</v>
      </c>
      <c r="C46" s="297"/>
      <c r="D46" s="348" t="s">
        <v>133</v>
      </c>
      <c r="E46" s="349" t="s">
        <v>132</v>
      </c>
      <c r="F46" s="349" t="s">
        <v>96</v>
      </c>
      <c r="G46" s="345" t="s">
        <v>98</v>
      </c>
      <c r="H46" s="346"/>
      <c r="I46" s="346"/>
      <c r="J46" s="346"/>
      <c r="K46" s="347"/>
      <c r="L46" s="350" t="s">
        <v>102</v>
      </c>
      <c r="M46" s="351"/>
      <c r="N46" s="351"/>
      <c r="O46" s="351"/>
      <c r="P46" s="351"/>
      <c r="Q46" s="351"/>
      <c r="R46" s="351"/>
      <c r="S46" s="352"/>
    </row>
    <row r="47" spans="1:19" ht="54.75" customHeight="1" x14ac:dyDescent="0.15">
      <c r="A47" s="363"/>
      <c r="B47" s="341"/>
      <c r="C47" s="297"/>
      <c r="D47" s="299"/>
      <c r="E47" s="301"/>
      <c r="F47" s="301"/>
      <c r="G47" s="72" t="s">
        <v>90</v>
      </c>
      <c r="H47" s="46" t="s">
        <v>91</v>
      </c>
      <c r="I47" s="48" t="s">
        <v>134</v>
      </c>
      <c r="J47" s="73" t="s">
        <v>89</v>
      </c>
      <c r="K47" s="44" t="s">
        <v>97</v>
      </c>
      <c r="L47" s="74" t="s">
        <v>101</v>
      </c>
      <c r="M47" s="25" t="s">
        <v>100</v>
      </c>
      <c r="N47" s="46" t="s">
        <v>99</v>
      </c>
      <c r="O47" s="25" t="s">
        <v>94</v>
      </c>
      <c r="P47" s="25" t="s">
        <v>92</v>
      </c>
      <c r="Q47" s="25" t="s">
        <v>93</v>
      </c>
      <c r="R47" s="47" t="s">
        <v>89</v>
      </c>
      <c r="S47" s="44" t="s">
        <v>97</v>
      </c>
    </row>
    <row r="48" spans="1:19" ht="13.5" customHeight="1" x14ac:dyDescent="0.15">
      <c r="A48" s="363"/>
      <c r="B48" s="1">
        <v>1</v>
      </c>
      <c r="C48" s="35" t="s">
        <v>71</v>
      </c>
      <c r="D48" s="21">
        <v>6</v>
      </c>
      <c r="E48" s="7">
        <f t="shared" ref="E48:E53" si="12">D48-F48</f>
        <v>3</v>
      </c>
      <c r="F48" s="7">
        <f t="shared" ref="F48:F53" si="13">K48+S48</f>
        <v>3</v>
      </c>
      <c r="G48" s="13">
        <v>1</v>
      </c>
      <c r="H48" s="4"/>
      <c r="I48" s="4"/>
      <c r="J48" s="15"/>
      <c r="K48" s="7">
        <f t="shared" ref="K48:K53" si="14">SUM(G48:J48)</f>
        <v>1</v>
      </c>
      <c r="L48" s="17"/>
      <c r="M48" s="4"/>
      <c r="N48" s="4">
        <v>1</v>
      </c>
      <c r="O48" s="4"/>
      <c r="P48" s="4">
        <v>1</v>
      </c>
      <c r="Q48" s="4"/>
      <c r="R48" s="15"/>
      <c r="S48" s="7">
        <f t="shared" ref="S48:S53" si="15">SUM(L48:R48)</f>
        <v>2</v>
      </c>
    </row>
    <row r="49" spans="1:19" x14ac:dyDescent="0.15">
      <c r="A49" s="363"/>
      <c r="B49" s="2">
        <v>2</v>
      </c>
      <c r="C49" s="10" t="s">
        <v>70</v>
      </c>
      <c r="D49" s="5">
        <v>29</v>
      </c>
      <c r="E49" s="7">
        <f t="shared" si="12"/>
        <v>11</v>
      </c>
      <c r="F49" s="7">
        <f t="shared" si="13"/>
        <v>18</v>
      </c>
      <c r="G49" s="13"/>
      <c r="H49" s="4"/>
      <c r="I49" s="4"/>
      <c r="J49" s="15"/>
      <c r="K49" s="7">
        <f t="shared" si="14"/>
        <v>0</v>
      </c>
      <c r="L49" s="17"/>
      <c r="M49" s="4">
        <v>3</v>
      </c>
      <c r="N49" s="4">
        <v>3</v>
      </c>
      <c r="O49" s="4"/>
      <c r="P49" s="4"/>
      <c r="Q49" s="4"/>
      <c r="R49" s="15">
        <v>12</v>
      </c>
      <c r="S49" s="7">
        <f t="shared" si="15"/>
        <v>18</v>
      </c>
    </row>
    <row r="50" spans="1:19" x14ac:dyDescent="0.15">
      <c r="A50" s="363"/>
      <c r="B50" s="2">
        <v>3</v>
      </c>
      <c r="C50" s="10" t="s">
        <v>72</v>
      </c>
      <c r="D50" s="5">
        <v>0</v>
      </c>
      <c r="E50" s="7">
        <f t="shared" si="12"/>
        <v>0</v>
      </c>
      <c r="F50" s="7">
        <f t="shared" si="13"/>
        <v>0</v>
      </c>
      <c r="G50" s="13"/>
      <c r="H50" s="4"/>
      <c r="I50" s="4"/>
      <c r="J50" s="15"/>
      <c r="K50" s="7">
        <f t="shared" si="14"/>
        <v>0</v>
      </c>
      <c r="L50" s="17"/>
      <c r="M50" s="4"/>
      <c r="N50" s="4"/>
      <c r="O50" s="4"/>
      <c r="P50" s="4"/>
      <c r="Q50" s="4"/>
      <c r="R50" s="15"/>
      <c r="S50" s="7">
        <f t="shared" si="15"/>
        <v>0</v>
      </c>
    </row>
    <row r="51" spans="1:19" x14ac:dyDescent="0.15">
      <c r="A51" s="363"/>
      <c r="B51" s="2">
        <v>4</v>
      </c>
      <c r="C51" s="10" t="s">
        <v>73</v>
      </c>
      <c r="D51" s="5">
        <v>15</v>
      </c>
      <c r="E51" s="7">
        <f t="shared" si="12"/>
        <v>6</v>
      </c>
      <c r="F51" s="7">
        <f t="shared" si="13"/>
        <v>9</v>
      </c>
      <c r="G51" s="13"/>
      <c r="H51" s="4"/>
      <c r="I51" s="4"/>
      <c r="J51" s="15">
        <v>5</v>
      </c>
      <c r="K51" s="7">
        <f t="shared" si="14"/>
        <v>5</v>
      </c>
      <c r="L51" s="17"/>
      <c r="M51" s="4"/>
      <c r="N51" s="4"/>
      <c r="O51" s="4"/>
      <c r="P51" s="4"/>
      <c r="Q51" s="4"/>
      <c r="R51" s="15">
        <v>4</v>
      </c>
      <c r="S51" s="113">
        <f t="shared" si="15"/>
        <v>4</v>
      </c>
    </row>
    <row r="52" spans="1:19" x14ac:dyDescent="0.15">
      <c r="A52" s="363"/>
      <c r="B52" s="2">
        <v>5</v>
      </c>
      <c r="C52" s="10" t="s">
        <v>75</v>
      </c>
      <c r="D52" s="5">
        <v>15</v>
      </c>
      <c r="E52" s="7">
        <f t="shared" si="12"/>
        <v>7</v>
      </c>
      <c r="F52" s="7">
        <f t="shared" si="13"/>
        <v>8</v>
      </c>
      <c r="G52" s="13"/>
      <c r="H52" s="4"/>
      <c r="I52" s="4">
        <v>1</v>
      </c>
      <c r="J52" s="15">
        <v>1</v>
      </c>
      <c r="K52" s="7">
        <f t="shared" si="14"/>
        <v>2</v>
      </c>
      <c r="L52" s="17">
        <v>1</v>
      </c>
      <c r="M52" s="4"/>
      <c r="N52" s="4">
        <v>1</v>
      </c>
      <c r="O52" s="4"/>
      <c r="P52" s="4"/>
      <c r="Q52" s="4"/>
      <c r="R52" s="15">
        <v>4</v>
      </c>
      <c r="S52" s="7">
        <f t="shared" si="15"/>
        <v>6</v>
      </c>
    </row>
    <row r="53" spans="1:19" ht="13.5" customHeight="1" x14ac:dyDescent="0.15">
      <c r="A53" s="363"/>
      <c r="B53" s="3">
        <v>6</v>
      </c>
      <c r="C53" s="11" t="s">
        <v>74</v>
      </c>
      <c r="D53" s="6">
        <v>1</v>
      </c>
      <c r="E53" s="7">
        <f t="shared" si="12"/>
        <v>1</v>
      </c>
      <c r="F53" s="7">
        <f t="shared" si="13"/>
        <v>0</v>
      </c>
      <c r="G53" s="13"/>
      <c r="H53" s="4"/>
      <c r="I53" s="4"/>
      <c r="J53" s="15"/>
      <c r="K53" s="7">
        <f t="shared" si="14"/>
        <v>0</v>
      </c>
      <c r="L53" s="17"/>
      <c r="M53" s="4"/>
      <c r="N53" s="4"/>
      <c r="O53" s="4"/>
      <c r="P53" s="4"/>
      <c r="Q53" s="4"/>
      <c r="R53" s="15"/>
      <c r="S53" s="7">
        <f t="shared" si="15"/>
        <v>0</v>
      </c>
    </row>
    <row r="54" spans="1:19" x14ac:dyDescent="0.15">
      <c r="A54" s="364"/>
      <c r="B54" s="342" t="s">
        <v>95</v>
      </c>
      <c r="C54" s="344"/>
      <c r="D54" s="58">
        <f>SUM(D48:D53)</f>
        <v>66</v>
      </c>
      <c r="E54" s="58">
        <f>SUM(E48:E53)</f>
        <v>28</v>
      </c>
      <c r="F54" s="49">
        <f>SUM(F48:F53)</f>
        <v>38</v>
      </c>
      <c r="G54" s="52">
        <f>SUM(G48:G53)</f>
        <v>1</v>
      </c>
      <c r="H54" s="51">
        <f t="shared" ref="H54:O54" si="16">SUM(H48:H53)</f>
        <v>0</v>
      </c>
      <c r="I54" s="51">
        <f t="shared" si="16"/>
        <v>1</v>
      </c>
      <c r="J54" s="53">
        <f t="shared" si="16"/>
        <v>6</v>
      </c>
      <c r="K54" s="49">
        <f t="shared" si="16"/>
        <v>8</v>
      </c>
      <c r="L54" s="52">
        <f t="shared" si="16"/>
        <v>1</v>
      </c>
      <c r="M54" s="51">
        <f t="shared" si="16"/>
        <v>3</v>
      </c>
      <c r="N54" s="51">
        <f t="shared" si="16"/>
        <v>5</v>
      </c>
      <c r="O54" s="51">
        <f t="shared" si="16"/>
        <v>0</v>
      </c>
      <c r="P54" s="51">
        <f>SUM(P48:P53)</f>
        <v>1</v>
      </c>
      <c r="Q54" s="51">
        <f>SUM(Q48:Q53)</f>
        <v>0</v>
      </c>
      <c r="R54" s="53">
        <f>SUM(R48:R53)</f>
        <v>20</v>
      </c>
      <c r="S54" s="49">
        <f>SUM(S48:S53)</f>
        <v>30</v>
      </c>
    </row>
    <row r="55" spans="1:19" x14ac:dyDescent="0.15">
      <c r="A55" s="18"/>
      <c r="B55" s="8"/>
      <c r="C55" s="9"/>
      <c r="D55" s="8" t="s">
        <v>167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15">
      <c r="A56" s="1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9.25" customHeight="1" x14ac:dyDescent="0.15">
      <c r="A57" s="355" t="s">
        <v>107</v>
      </c>
      <c r="B57" s="340" t="s">
        <v>142</v>
      </c>
      <c r="C57" s="297"/>
      <c r="D57" s="348" t="s">
        <v>133</v>
      </c>
      <c r="E57" s="349" t="s">
        <v>132</v>
      </c>
      <c r="F57" s="349" t="s">
        <v>96</v>
      </c>
      <c r="G57" s="345" t="s">
        <v>98</v>
      </c>
      <c r="H57" s="346"/>
      <c r="I57" s="346"/>
      <c r="J57" s="346"/>
      <c r="K57" s="347"/>
      <c r="L57" s="350" t="s">
        <v>102</v>
      </c>
      <c r="M57" s="351"/>
      <c r="N57" s="351"/>
      <c r="O57" s="351"/>
      <c r="P57" s="351"/>
      <c r="Q57" s="351"/>
      <c r="R57" s="351"/>
      <c r="S57" s="352"/>
    </row>
    <row r="58" spans="1:19" ht="54.75" customHeight="1" x14ac:dyDescent="0.15">
      <c r="A58" s="363"/>
      <c r="B58" s="341"/>
      <c r="C58" s="297"/>
      <c r="D58" s="299"/>
      <c r="E58" s="301"/>
      <c r="F58" s="301"/>
      <c r="G58" s="72" t="s">
        <v>90</v>
      </c>
      <c r="H58" s="46" t="s">
        <v>91</v>
      </c>
      <c r="I58" s="48" t="s">
        <v>134</v>
      </c>
      <c r="J58" s="73" t="s">
        <v>89</v>
      </c>
      <c r="K58" s="44" t="s">
        <v>97</v>
      </c>
      <c r="L58" s="74" t="s">
        <v>101</v>
      </c>
      <c r="M58" s="25" t="s">
        <v>100</v>
      </c>
      <c r="N58" s="46" t="s">
        <v>99</v>
      </c>
      <c r="O58" s="25" t="s">
        <v>94</v>
      </c>
      <c r="P58" s="25" t="s">
        <v>92</v>
      </c>
      <c r="Q58" s="25" t="s">
        <v>93</v>
      </c>
      <c r="R58" s="47" t="s">
        <v>89</v>
      </c>
      <c r="S58" s="43" t="s">
        <v>97</v>
      </c>
    </row>
    <row r="59" spans="1:19" ht="13.5" customHeight="1" x14ac:dyDescent="0.15">
      <c r="A59" s="363"/>
      <c r="B59" s="12">
        <v>1</v>
      </c>
      <c r="C59" s="10" t="s">
        <v>110</v>
      </c>
      <c r="D59" s="21">
        <v>12</v>
      </c>
      <c r="E59" s="7">
        <f t="shared" ref="E59:E65" si="17">D59-F59</f>
        <v>3</v>
      </c>
      <c r="F59" s="7">
        <f t="shared" ref="F59:F65" si="18">K59+S59</f>
        <v>9</v>
      </c>
      <c r="G59" s="13"/>
      <c r="H59" s="4">
        <v>1</v>
      </c>
      <c r="I59" s="4"/>
      <c r="J59" s="15"/>
      <c r="K59" s="7">
        <f t="shared" ref="K59:K65" si="19">SUM(G59:J59)</f>
        <v>1</v>
      </c>
      <c r="L59" s="17">
        <v>1</v>
      </c>
      <c r="M59" s="4"/>
      <c r="N59" s="4">
        <v>5</v>
      </c>
      <c r="O59" s="4"/>
      <c r="P59" s="4"/>
      <c r="Q59" s="4"/>
      <c r="R59" s="15">
        <v>2</v>
      </c>
      <c r="S59" s="7">
        <f>SUM(L59:R59)</f>
        <v>8</v>
      </c>
    </row>
    <row r="60" spans="1:19" x14ac:dyDescent="0.15">
      <c r="A60" s="363"/>
      <c r="B60" s="12">
        <v>2</v>
      </c>
      <c r="C60" s="10" t="s">
        <v>109</v>
      </c>
      <c r="D60" s="5">
        <v>34</v>
      </c>
      <c r="E60" s="7">
        <f t="shared" si="17"/>
        <v>8</v>
      </c>
      <c r="F60" s="7">
        <f t="shared" si="18"/>
        <v>26</v>
      </c>
      <c r="G60" s="13"/>
      <c r="H60" s="4"/>
      <c r="I60" s="4"/>
      <c r="J60" s="15"/>
      <c r="K60" s="7">
        <f t="shared" si="19"/>
        <v>0</v>
      </c>
      <c r="L60" s="17"/>
      <c r="M60" s="4">
        <v>1</v>
      </c>
      <c r="N60" s="4">
        <v>8</v>
      </c>
      <c r="O60" s="4"/>
      <c r="P60" s="4">
        <v>3</v>
      </c>
      <c r="Q60" s="4">
        <v>3</v>
      </c>
      <c r="R60" s="15">
        <v>11</v>
      </c>
      <c r="S60" s="5">
        <f t="shared" ref="S60:S65" si="20">SUM(L60:R60)</f>
        <v>26</v>
      </c>
    </row>
    <row r="61" spans="1:19" x14ac:dyDescent="0.15">
      <c r="A61" s="363"/>
      <c r="B61" s="13">
        <v>3</v>
      </c>
      <c r="C61" s="32" t="s">
        <v>45</v>
      </c>
      <c r="D61" s="5">
        <v>9</v>
      </c>
      <c r="E61" s="7">
        <f t="shared" si="17"/>
        <v>6</v>
      </c>
      <c r="F61" s="7">
        <f t="shared" si="18"/>
        <v>3</v>
      </c>
      <c r="G61" s="13"/>
      <c r="H61" s="4"/>
      <c r="I61" s="4"/>
      <c r="J61" s="15">
        <v>2</v>
      </c>
      <c r="K61" s="7">
        <f t="shared" si="19"/>
        <v>2</v>
      </c>
      <c r="L61" s="17"/>
      <c r="M61" s="4"/>
      <c r="N61" s="4"/>
      <c r="O61" s="4"/>
      <c r="P61" s="4">
        <v>1</v>
      </c>
      <c r="Q61" s="4"/>
      <c r="R61" s="15"/>
      <c r="S61" s="7">
        <f t="shared" si="20"/>
        <v>1</v>
      </c>
    </row>
    <row r="62" spans="1:19" x14ac:dyDescent="0.15">
      <c r="A62" s="363"/>
      <c r="B62" s="12">
        <v>4</v>
      </c>
      <c r="C62" s="10" t="s">
        <v>108</v>
      </c>
      <c r="D62" s="5">
        <v>53</v>
      </c>
      <c r="E62" s="7">
        <f t="shared" si="17"/>
        <v>22</v>
      </c>
      <c r="F62" s="7">
        <f t="shared" si="18"/>
        <v>31</v>
      </c>
      <c r="G62" s="13"/>
      <c r="H62" s="4"/>
      <c r="I62" s="4"/>
      <c r="J62" s="15"/>
      <c r="K62" s="7">
        <f t="shared" si="19"/>
        <v>0</v>
      </c>
      <c r="L62" s="17"/>
      <c r="M62" s="4">
        <v>2</v>
      </c>
      <c r="N62" s="4">
        <v>12</v>
      </c>
      <c r="O62" s="4"/>
      <c r="P62" s="4">
        <v>2</v>
      </c>
      <c r="Q62" s="4">
        <v>1</v>
      </c>
      <c r="R62" s="15">
        <v>14</v>
      </c>
      <c r="S62" s="5">
        <f t="shared" si="20"/>
        <v>31</v>
      </c>
    </row>
    <row r="63" spans="1:19" x14ac:dyDescent="0.15">
      <c r="A63" s="363"/>
      <c r="B63" s="12">
        <v>5</v>
      </c>
      <c r="C63" s="10" t="s">
        <v>44</v>
      </c>
      <c r="D63" s="5">
        <v>4</v>
      </c>
      <c r="E63" s="7">
        <f t="shared" si="17"/>
        <v>4</v>
      </c>
      <c r="F63" s="7">
        <f t="shared" si="18"/>
        <v>0</v>
      </c>
      <c r="G63" s="13"/>
      <c r="H63" s="4"/>
      <c r="I63" s="4"/>
      <c r="J63" s="15"/>
      <c r="K63" s="7">
        <f t="shared" si="19"/>
        <v>0</v>
      </c>
      <c r="L63" s="17"/>
      <c r="M63" s="4"/>
      <c r="N63" s="4"/>
      <c r="O63" s="4"/>
      <c r="P63" s="4"/>
      <c r="Q63" s="4"/>
      <c r="R63" s="15"/>
      <c r="S63" s="5">
        <f t="shared" si="20"/>
        <v>0</v>
      </c>
    </row>
    <row r="64" spans="1:19" x14ac:dyDescent="0.15">
      <c r="A64" s="363"/>
      <c r="B64" s="12">
        <v>6</v>
      </c>
      <c r="C64" s="10" t="s">
        <v>111</v>
      </c>
      <c r="D64" s="5">
        <v>10</v>
      </c>
      <c r="E64" s="7">
        <f t="shared" si="17"/>
        <v>2</v>
      </c>
      <c r="F64" s="7">
        <f t="shared" si="18"/>
        <v>8</v>
      </c>
      <c r="G64" s="13"/>
      <c r="H64" s="4"/>
      <c r="I64" s="4"/>
      <c r="J64" s="15"/>
      <c r="K64" s="7">
        <f t="shared" si="19"/>
        <v>0</v>
      </c>
      <c r="L64" s="17"/>
      <c r="M64" s="4"/>
      <c r="N64" s="4">
        <v>4</v>
      </c>
      <c r="O64" s="4"/>
      <c r="P64" s="4">
        <v>1</v>
      </c>
      <c r="Q64" s="4"/>
      <c r="R64" s="15">
        <v>3</v>
      </c>
      <c r="S64" s="5">
        <f t="shared" si="20"/>
        <v>8</v>
      </c>
    </row>
    <row r="65" spans="1:19" x14ac:dyDescent="0.15">
      <c r="A65" s="363"/>
      <c r="B65" s="39">
        <v>7</v>
      </c>
      <c r="C65" s="40" t="s">
        <v>43</v>
      </c>
      <c r="D65" s="6">
        <v>11</v>
      </c>
      <c r="E65" s="7">
        <f t="shared" si="17"/>
        <v>5</v>
      </c>
      <c r="F65" s="7">
        <f t="shared" si="18"/>
        <v>6</v>
      </c>
      <c r="G65" s="13"/>
      <c r="H65" s="4"/>
      <c r="I65" s="4"/>
      <c r="J65" s="15"/>
      <c r="K65" s="7">
        <f t="shared" si="19"/>
        <v>0</v>
      </c>
      <c r="L65" s="17"/>
      <c r="M65" s="4">
        <v>1</v>
      </c>
      <c r="N65" s="4"/>
      <c r="O65" s="4"/>
      <c r="P65" s="4"/>
      <c r="Q65" s="4">
        <v>1</v>
      </c>
      <c r="R65" s="15">
        <v>4</v>
      </c>
      <c r="S65" s="38">
        <f t="shared" si="20"/>
        <v>6</v>
      </c>
    </row>
    <row r="66" spans="1:19" x14ac:dyDescent="0.15">
      <c r="A66" s="364"/>
      <c r="B66" s="343" t="s">
        <v>95</v>
      </c>
      <c r="C66" s="343"/>
      <c r="D66" s="58">
        <f t="shared" ref="D66:L66" si="21">SUM(D59:D65)</f>
        <v>133</v>
      </c>
      <c r="E66" s="58">
        <f>SUM(E59:E65)</f>
        <v>50</v>
      </c>
      <c r="F66" s="49">
        <f t="shared" si="21"/>
        <v>83</v>
      </c>
      <c r="G66" s="52">
        <f t="shared" si="21"/>
        <v>0</v>
      </c>
      <c r="H66" s="51">
        <f t="shared" si="21"/>
        <v>1</v>
      </c>
      <c r="I66" s="51">
        <f t="shared" si="21"/>
        <v>0</v>
      </c>
      <c r="J66" s="53">
        <f t="shared" si="21"/>
        <v>2</v>
      </c>
      <c r="K66" s="49">
        <f t="shared" si="21"/>
        <v>3</v>
      </c>
      <c r="L66" s="52">
        <f t="shared" si="21"/>
        <v>1</v>
      </c>
      <c r="M66" s="51">
        <f t="shared" ref="M66:S66" si="22">SUM(M59:M65)</f>
        <v>4</v>
      </c>
      <c r="N66" s="51">
        <f t="shared" si="22"/>
        <v>29</v>
      </c>
      <c r="O66" s="51">
        <f t="shared" si="22"/>
        <v>0</v>
      </c>
      <c r="P66" s="51">
        <f t="shared" si="22"/>
        <v>7</v>
      </c>
      <c r="Q66" s="51">
        <f t="shared" si="22"/>
        <v>5</v>
      </c>
      <c r="R66" s="53">
        <f>SUM(R59:R65)</f>
        <v>34</v>
      </c>
      <c r="S66" s="49">
        <f t="shared" si="22"/>
        <v>80</v>
      </c>
    </row>
    <row r="67" spans="1:19" x14ac:dyDescent="0.15">
      <c r="A67" s="1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</row>
    <row r="69" spans="1:19" x14ac:dyDescent="0.15">
      <c r="A69" s="36"/>
      <c r="B69" s="36"/>
      <c r="C69" s="36"/>
      <c r="D69" s="68"/>
      <c r="E69" s="69"/>
      <c r="F69" s="6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6"/>
    </row>
    <row r="70" spans="1:19" x14ac:dyDescent="0.15">
      <c r="A70" s="36"/>
      <c r="B70" s="36"/>
      <c r="C70" s="36"/>
      <c r="D70" s="18"/>
      <c r="E70" s="120"/>
      <c r="F70" s="120"/>
      <c r="G70" s="119"/>
      <c r="H70" s="119"/>
      <c r="I70" s="69"/>
      <c r="J70" s="119"/>
      <c r="K70" s="119"/>
      <c r="L70" s="119"/>
      <c r="M70" s="68"/>
      <c r="N70" s="119"/>
      <c r="O70" s="68"/>
      <c r="P70" s="68"/>
      <c r="Q70" s="68"/>
      <c r="R70" s="119"/>
      <c r="S70" s="69"/>
    </row>
    <row r="71" spans="1:19" x14ac:dyDescent="0.15">
      <c r="A71" s="36"/>
      <c r="B71" s="36"/>
      <c r="C71" s="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</row>
    <row r="72" spans="1:19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</sheetData>
  <mergeCells count="41">
    <mergeCell ref="N2:S2"/>
    <mergeCell ref="B54:C54"/>
    <mergeCell ref="B66:C66"/>
    <mergeCell ref="A12:A25"/>
    <mergeCell ref="B12:C13"/>
    <mergeCell ref="B28:C29"/>
    <mergeCell ref="A28:A43"/>
    <mergeCell ref="B46:C47"/>
    <mergeCell ref="A46:A54"/>
    <mergeCell ref="A57:A66"/>
    <mergeCell ref="B57:C58"/>
    <mergeCell ref="B25:C25"/>
    <mergeCell ref="B43:C43"/>
    <mergeCell ref="G28:K28"/>
    <mergeCell ref="L28:S28"/>
    <mergeCell ref="F6:F7"/>
    <mergeCell ref="D46:D47"/>
    <mergeCell ref="F46:F47"/>
    <mergeCell ref="G46:K46"/>
    <mergeCell ref="L46:S46"/>
    <mergeCell ref="D28:D29"/>
    <mergeCell ref="F28:F29"/>
    <mergeCell ref="E46:E47"/>
    <mergeCell ref="D3:L4"/>
    <mergeCell ref="D12:D13"/>
    <mergeCell ref="F12:F13"/>
    <mergeCell ref="G12:K12"/>
    <mergeCell ref="L12:S12"/>
    <mergeCell ref="L6:S6"/>
    <mergeCell ref="G6:K6"/>
    <mergeCell ref="B8:C8"/>
    <mergeCell ref="B6:C7"/>
    <mergeCell ref="D6:D7"/>
    <mergeCell ref="E6:E7"/>
    <mergeCell ref="E28:E29"/>
    <mergeCell ref="E12:E13"/>
    <mergeCell ref="L57:S57"/>
    <mergeCell ref="D57:D58"/>
    <mergeCell ref="E57:E58"/>
    <mergeCell ref="F57:F58"/>
    <mergeCell ref="G57:K57"/>
  </mergeCells>
  <phoneticPr fontId="1"/>
  <pageMargins left="0.51181102362204722" right="0.3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表紙</vt:lpstr>
      <vt:lpstr>市内全域</vt:lpstr>
      <vt:lpstr>市内全域詳細</vt:lpstr>
      <vt:lpstr>横須賀警察署管内</vt:lpstr>
      <vt:lpstr>田浦警察署管内</vt:lpstr>
      <vt:lpstr>浦賀警察署管内</vt:lpstr>
      <vt:lpstr>横須賀警察署管内!Print_Area</vt:lpstr>
      <vt:lpstr>市内全域!Print_Area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2025-03-31T02:51:49Z</dcterms:modified>
</cp:coreProperties>
</file>