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jack\v3_fsroot\FS\経済部共有\★★★【省エネ、生産性向上補助金】共有用\R7\01_申請フォーム（e-kanagawa)整備\03_添付ファイル\"/>
    </mc:Choice>
  </mc:AlternateContent>
  <xr:revisionPtr revIDLastSave="0" documentId="13_ncr:1_{DA8070E7-6276-4B44-935E-41CB708578C8}" xr6:coauthVersionLast="47" xr6:coauthVersionMax="47" xr10:uidLastSave="{00000000-0000-0000-0000-000000000000}"/>
  <workbookProtection workbookAlgorithmName="SHA-512" workbookHashValue="Tp7bSKqA389v2w0QNuTp4aH4EyLoSoy/S48uaLxXix4JBQIOwb2JoRCJCZAL2Qa9bIMflW06zcXhsGSqYUv+yQ==" workbookSaltValue="aKZxdz31QhDZknUFefXjig==" workbookSpinCount="100000" lockStructure="1"/>
  <bookViews>
    <workbookView xWindow="-120" yWindow="-120" windowWidth="29040" windowHeight="15720" xr2:uid="{00000000-000D-0000-FFFF-FFFF00000000}"/>
  </bookViews>
  <sheets>
    <sheet name="事業計画書入力シート" sheetId="1" r:id="rId1"/>
    <sheet name="Data1" sheetId="2" r:id="rId2"/>
    <sheet name="Data2" sheetId="5" r:id="rId3"/>
  </sheets>
  <definedNames>
    <definedName name="その他">Data1!$A$35</definedName>
    <definedName name="基本的対策">Data1!$A$5:$A$7</definedName>
    <definedName name="基本的対策マスター">Data1!$A$5:$B$7</definedName>
    <definedName name="効果マスター">Data1!$A$41:$B$54</definedName>
    <definedName name="売上の増大">Data1!$A$11:$A$14</definedName>
    <definedName name="販管費の低減">Data1!$A$26:$A$31</definedName>
    <definedName name="販売・製造原価の低減">Data1!$A$18:$A$22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 i="5" l="1"/>
  <c r="T5" i="5"/>
  <c r="O5" i="5"/>
  <c r="J5" i="5"/>
  <c r="E5" i="5"/>
  <c r="Q120" i="1"/>
  <c r="W5" i="5" s="1"/>
  <c r="Q116" i="1"/>
  <c r="R116" i="1" s="1"/>
  <c r="Q111" i="1"/>
  <c r="R111" i="1" s="1"/>
  <c r="Q94" i="1"/>
  <c r="R5" i="5" s="1"/>
  <c r="Q90" i="1"/>
  <c r="R90" i="1" s="1"/>
  <c r="Q85" i="1"/>
  <c r="P5" i="5" s="1"/>
  <c r="Q68" i="1"/>
  <c r="M5" i="5" s="1"/>
  <c r="Q64" i="1"/>
  <c r="R64" i="1" s="1"/>
  <c r="Q59" i="1"/>
  <c r="R59" i="1" s="1"/>
  <c r="Q42" i="1"/>
  <c r="H5" i="5" s="1"/>
  <c r="Q38" i="1"/>
  <c r="R38" i="1" s="1"/>
  <c r="Q33" i="1"/>
  <c r="R33" i="1" s="1"/>
  <c r="Q16" i="1"/>
  <c r="C5" i="5" s="1"/>
  <c r="Q12" i="1"/>
  <c r="R12" i="1" s="1"/>
  <c r="Q7" i="1"/>
  <c r="A5" i="5" s="1"/>
  <c r="R85" i="1" l="1"/>
  <c r="K5" i="5"/>
  <c r="L5" i="5"/>
  <c r="U5" i="5"/>
  <c r="F5" i="5"/>
  <c r="V5" i="5"/>
  <c r="Q5" i="5"/>
  <c r="G5" i="5"/>
  <c r="R117" i="1"/>
  <c r="R120" i="1"/>
  <c r="R91" i="1"/>
  <c r="R94" i="1"/>
  <c r="R65" i="1"/>
  <c r="R68" i="1"/>
  <c r="R39" i="1"/>
  <c r="R42" i="1"/>
  <c r="B5" i="5"/>
  <c r="R7" i="1"/>
  <c r="R13" i="1"/>
  <c r="R16" i="1"/>
  <c r="R79" i="1" l="1"/>
  <c r="A73" i="1" s="1"/>
  <c r="N5" i="5" s="1"/>
  <c r="R105" i="1"/>
  <c r="A99" i="1" s="1"/>
  <c r="S5" i="5" s="1"/>
  <c r="R53" i="1"/>
  <c r="A47" i="1" s="1"/>
  <c r="I5" i="5" s="1"/>
  <c r="R131" i="1"/>
  <c r="A125" i="1" s="1"/>
  <c r="X5" i="5" s="1"/>
  <c r="R27" i="1"/>
  <c r="A21" i="1" s="1"/>
  <c r="D5" i="5" s="1"/>
</calcChain>
</file>

<file path=xl/sharedStrings.xml><?xml version="1.0" encoding="utf-8"?>
<sst xmlns="http://schemas.openxmlformats.org/spreadsheetml/2006/main" count="174" uniqueCount="80">
  <si>
    <t>このシートは入力不要です</t>
    <rPh sb="6" eb="10">
      <t>ニュウリョクフヨウ</t>
    </rPh>
    <phoneticPr fontId="1"/>
  </si>
  <si>
    <t>設備①</t>
    <rPh sb="0" eb="2">
      <t>セツビ</t>
    </rPh>
    <phoneticPr fontId="1"/>
  </si>
  <si>
    <t>名称</t>
    <rPh sb="0" eb="2">
      <t>メイショウ</t>
    </rPh>
    <phoneticPr fontId="1"/>
  </si>
  <si>
    <t>基本的対策</t>
    <rPh sb="0" eb="5">
      <t>キホンテキタイサク</t>
    </rPh>
    <phoneticPr fontId="1"/>
  </si>
  <si>
    <t>構文</t>
    <rPh sb="0" eb="2">
      <t>コウブン</t>
    </rPh>
    <phoneticPr fontId="1"/>
  </si>
  <si>
    <t>設備⑤</t>
    <rPh sb="0" eb="2">
      <t>セツビ</t>
    </rPh>
    <phoneticPr fontId="1"/>
  </si>
  <si>
    <t>設備④</t>
    <rPh sb="0" eb="2">
      <t>セツビ</t>
    </rPh>
    <phoneticPr fontId="1"/>
  </si>
  <si>
    <t>設備③</t>
    <rPh sb="0" eb="2">
      <t>セツビ</t>
    </rPh>
    <phoneticPr fontId="1"/>
  </si>
  <si>
    <t>設備②</t>
    <rPh sb="0" eb="2">
      <t>セツビ</t>
    </rPh>
    <phoneticPr fontId="1"/>
  </si>
  <si>
    <t>補足</t>
    <rPh sb="0" eb="2">
      <t>ホソク</t>
    </rPh>
    <phoneticPr fontId="1"/>
  </si>
  <si>
    <t>黄色反転部分を選択してください</t>
    <rPh sb="0" eb="2">
      <t>キイロ</t>
    </rPh>
    <rPh sb="2" eb="6">
      <t>ハンテンブブン</t>
    </rPh>
    <rPh sb="7" eb="9">
      <t>センタク</t>
    </rPh>
    <phoneticPr fontId="1"/>
  </si>
  <si>
    <t>客数の増を図り</t>
    <rPh sb="0" eb="2">
      <t>キャクスウ</t>
    </rPh>
    <rPh sb="3" eb="4">
      <t>ゾウ</t>
    </rPh>
    <rPh sb="5" eb="6">
      <t>ハカ</t>
    </rPh>
    <phoneticPr fontId="1"/>
  </si>
  <si>
    <t>CV率（成約率）の増を図り</t>
    <rPh sb="9" eb="10">
      <t>ゾウ</t>
    </rPh>
    <rPh sb="11" eb="12">
      <t>ハカ</t>
    </rPh>
    <phoneticPr fontId="1"/>
  </si>
  <si>
    <t>客単価の増を図り</t>
    <rPh sb="0" eb="3">
      <t>キャクタンカ</t>
    </rPh>
    <rPh sb="4" eb="5">
      <t>ゾウ</t>
    </rPh>
    <rPh sb="6" eb="7">
      <t>ハカ</t>
    </rPh>
    <phoneticPr fontId="1"/>
  </si>
  <si>
    <t>その他</t>
    <rPh sb="2" eb="3">
      <t>タ</t>
    </rPh>
    <phoneticPr fontId="1"/>
  </si>
  <si>
    <t>【導入する設備①について】</t>
    <rPh sb="1" eb="3">
      <t>ドウニュウ</t>
    </rPh>
    <rPh sb="5" eb="7">
      <t>セツビ</t>
    </rPh>
    <phoneticPr fontId="1"/>
  </si>
  <si>
    <t>【導入する設備②について】（補助金申請する設備が１つの場合は、以下の入力または選択は不要です）</t>
    <rPh sb="1" eb="3">
      <t>ドウニュウ</t>
    </rPh>
    <rPh sb="5" eb="7">
      <t>セツビ</t>
    </rPh>
    <rPh sb="14" eb="16">
      <t>ホジョ</t>
    </rPh>
    <rPh sb="16" eb="17">
      <t>キン</t>
    </rPh>
    <rPh sb="17" eb="19">
      <t>シンセイ</t>
    </rPh>
    <rPh sb="21" eb="23">
      <t>セツビ</t>
    </rPh>
    <rPh sb="27" eb="29">
      <t>バアイ</t>
    </rPh>
    <rPh sb="31" eb="33">
      <t>イカ</t>
    </rPh>
    <rPh sb="34" eb="36">
      <t>ニュウリョク</t>
    </rPh>
    <rPh sb="39" eb="41">
      <t>センタク</t>
    </rPh>
    <rPh sb="42" eb="44">
      <t>フヨウ</t>
    </rPh>
    <phoneticPr fontId="1"/>
  </si>
  <si>
    <t>ここから右は非表示とする</t>
    <rPh sb="4" eb="5">
      <t>ミギ</t>
    </rPh>
    <rPh sb="6" eb="9">
      <t>ヒヒョウジ</t>
    </rPh>
    <phoneticPr fontId="1"/>
  </si>
  <si>
    <t>売上の増大</t>
    <rPh sb="0" eb="2">
      <t>ウリアゲ</t>
    </rPh>
    <rPh sb="3" eb="5">
      <t>ゾウダイ</t>
    </rPh>
    <phoneticPr fontId="1"/>
  </si>
  <si>
    <t>販管費の低減</t>
    <rPh sb="0" eb="3">
      <t>ハンカンヒ</t>
    </rPh>
    <rPh sb="4" eb="6">
      <t>テイゲン</t>
    </rPh>
    <phoneticPr fontId="1"/>
  </si>
  <si>
    <t>客数の増</t>
    <rPh sb="0" eb="2">
      <t>キャクスウ</t>
    </rPh>
    <rPh sb="3" eb="4">
      <t>ゾウ</t>
    </rPh>
    <phoneticPr fontId="1"/>
  </si>
  <si>
    <t>CV率（成約率）の増</t>
    <rPh sb="9" eb="10">
      <t>ゾウ</t>
    </rPh>
    <phoneticPr fontId="1"/>
  </si>
  <si>
    <t>客単価の増</t>
    <rPh sb="0" eb="3">
      <t>キャクタンカ</t>
    </rPh>
    <rPh sb="4" eb="5">
      <t>ゾウ</t>
    </rPh>
    <phoneticPr fontId="1"/>
  </si>
  <si>
    <t>選択肢</t>
    <rPh sb="0" eb="3">
      <t>センタクシ</t>
    </rPh>
    <phoneticPr fontId="1"/>
  </si>
  <si>
    <t>材料を効率的に利用し材料費の削減を図り</t>
    <rPh sb="10" eb="13">
      <t>ザイリョウヒ</t>
    </rPh>
    <rPh sb="14" eb="16">
      <t>サクゲン</t>
    </rPh>
    <rPh sb="17" eb="18">
      <t>ハカ</t>
    </rPh>
    <phoneticPr fontId="1"/>
  </si>
  <si>
    <t>材料を効率的に利用し材料費を削減</t>
    <rPh sb="10" eb="13">
      <t>ザイリョウヒ</t>
    </rPh>
    <rPh sb="14" eb="16">
      <t>サクゲン</t>
    </rPh>
    <phoneticPr fontId="1"/>
  </si>
  <si>
    <t>業務の効率化を通じて必要な人員を最適化し労務費の削減を図り</t>
    <rPh sb="20" eb="23">
      <t>ロウムヒ</t>
    </rPh>
    <rPh sb="24" eb="26">
      <t>サクゲン</t>
    </rPh>
    <rPh sb="27" eb="28">
      <t>ハカ</t>
    </rPh>
    <phoneticPr fontId="1"/>
  </si>
  <si>
    <t>業務の自動化を通じて必要な人員を最適化し労務費の削減を図り</t>
    <rPh sb="20" eb="23">
      <t>ロウムヒ</t>
    </rPh>
    <rPh sb="24" eb="26">
      <t>サクゲン</t>
    </rPh>
    <rPh sb="27" eb="28">
      <t>ハカ</t>
    </rPh>
    <phoneticPr fontId="1"/>
  </si>
  <si>
    <t>運用コストを見直し間接費の削減を図り</t>
    <rPh sb="9" eb="12">
      <t>カンセツヒ</t>
    </rPh>
    <rPh sb="13" eb="15">
      <t>サクゲン</t>
    </rPh>
    <rPh sb="16" eb="17">
      <t>ハカ</t>
    </rPh>
    <phoneticPr fontId="1"/>
  </si>
  <si>
    <t>業務の効率化を通じて必要な人員を最適化し労務費を削減</t>
    <rPh sb="20" eb="23">
      <t>ロウムヒ</t>
    </rPh>
    <rPh sb="24" eb="26">
      <t>サクゲン</t>
    </rPh>
    <phoneticPr fontId="1"/>
  </si>
  <si>
    <t>業務の自動化を通じて必要な人員を最適化し労務費を削減</t>
    <rPh sb="20" eb="23">
      <t>ロウムヒ</t>
    </rPh>
    <rPh sb="24" eb="26">
      <t>サクゲン</t>
    </rPh>
    <phoneticPr fontId="1"/>
  </si>
  <si>
    <t>運用コストを見直し間接費を削減</t>
    <rPh sb="9" eb="12">
      <t>カンセツヒ</t>
    </rPh>
    <rPh sb="13" eb="15">
      <t>サクゲン</t>
    </rPh>
    <phoneticPr fontId="1"/>
  </si>
  <si>
    <t>荷造運賃費の削減を通じ</t>
    <phoneticPr fontId="1"/>
  </si>
  <si>
    <t>水道光熱費の削減を通じ</t>
    <phoneticPr fontId="1"/>
  </si>
  <si>
    <t>リース料の削減を通じ</t>
    <phoneticPr fontId="1"/>
  </si>
  <si>
    <t>荷造運賃費の削減</t>
    <phoneticPr fontId="1"/>
  </si>
  <si>
    <t>水道光熱費の削減</t>
    <phoneticPr fontId="1"/>
  </si>
  <si>
    <t>リース料の削減</t>
    <phoneticPr fontId="1"/>
  </si>
  <si>
    <t>効果マスター</t>
    <rPh sb="0" eb="2">
      <t>コウカ</t>
    </rPh>
    <phoneticPr fontId="1"/>
  </si>
  <si>
    <t>その他を選んだ場合補足欄に具体的に効果を記載してください</t>
    <rPh sb="2" eb="3">
      <t>タ</t>
    </rPh>
    <rPh sb="4" eb="5">
      <t>エラ</t>
    </rPh>
    <rPh sb="7" eb="9">
      <t>バアイ</t>
    </rPh>
    <rPh sb="9" eb="12">
      <t>ホソクラン</t>
    </rPh>
    <rPh sb="13" eb="16">
      <t>グタイテキ</t>
    </rPh>
    <rPh sb="17" eb="19">
      <t>コウカ</t>
    </rPh>
    <rPh sb="20" eb="22">
      <t>キサイ</t>
    </rPh>
    <phoneticPr fontId="1"/>
  </si>
  <si>
    <t>営業利益の増加を図る計画です。</t>
    <rPh sb="0" eb="4">
      <t>エイギョウリエキ</t>
    </rPh>
    <rPh sb="5" eb="6">
      <t>ゾウ</t>
    </rPh>
    <rPh sb="6" eb="7">
      <t>クワ</t>
    </rPh>
    <rPh sb="8" eb="9">
      <t>ハカ</t>
    </rPh>
    <rPh sb="10" eb="12">
      <t>ケイカク</t>
    </rPh>
    <phoneticPr fontId="1"/>
  </si>
  <si>
    <t>客数の増を図り、</t>
    <rPh sb="0" eb="2">
      <t>キャクスウ</t>
    </rPh>
    <rPh sb="3" eb="4">
      <t>ゾウ</t>
    </rPh>
    <rPh sb="5" eb="6">
      <t>ハカ</t>
    </rPh>
    <phoneticPr fontId="1"/>
  </si>
  <si>
    <t>CV率（成約率）の増を図り、</t>
    <rPh sb="9" eb="10">
      <t>ゾウ</t>
    </rPh>
    <rPh sb="11" eb="12">
      <t>ハカ</t>
    </rPh>
    <phoneticPr fontId="1"/>
  </si>
  <si>
    <t>客単価の増を図り、</t>
    <rPh sb="0" eb="3">
      <t>キャクタンカ</t>
    </rPh>
    <rPh sb="4" eb="5">
      <t>ゾウ</t>
    </rPh>
    <rPh sb="6" eb="7">
      <t>ハカ</t>
    </rPh>
    <phoneticPr fontId="1"/>
  </si>
  <si>
    <t>材料を効率的に利用し材料費の削減を図り、</t>
    <rPh sb="10" eb="13">
      <t>ザイリョウヒ</t>
    </rPh>
    <rPh sb="14" eb="16">
      <t>サクゲン</t>
    </rPh>
    <rPh sb="17" eb="18">
      <t>ハカ</t>
    </rPh>
    <phoneticPr fontId="1"/>
  </si>
  <si>
    <t>業務の効率化を通じて必要な人員を最適化し労務費の削減を図り、</t>
    <rPh sb="20" eb="23">
      <t>ロウムヒ</t>
    </rPh>
    <rPh sb="24" eb="26">
      <t>サクゲン</t>
    </rPh>
    <rPh sb="27" eb="28">
      <t>ハカ</t>
    </rPh>
    <phoneticPr fontId="1"/>
  </si>
  <si>
    <t>業務の自動化を通じて必要な人員を最適化し労務費の削減を図り、</t>
    <rPh sb="20" eb="23">
      <t>ロウムヒ</t>
    </rPh>
    <rPh sb="24" eb="26">
      <t>サクゲン</t>
    </rPh>
    <rPh sb="27" eb="28">
      <t>ハカ</t>
    </rPh>
    <phoneticPr fontId="1"/>
  </si>
  <si>
    <t>運用コストを見直し間接費の削減を図り、</t>
    <rPh sb="9" eb="12">
      <t>カンセツヒ</t>
    </rPh>
    <rPh sb="13" eb="15">
      <t>サクゲン</t>
    </rPh>
    <rPh sb="16" eb="17">
      <t>ハカ</t>
    </rPh>
    <phoneticPr fontId="1"/>
  </si>
  <si>
    <t>荷造運賃費の削減を通じ、</t>
    <phoneticPr fontId="1"/>
  </si>
  <si>
    <t>水道光熱費の削減を通じ、</t>
    <phoneticPr fontId="1"/>
  </si>
  <si>
    <t>リース料の削減を通じ、</t>
    <phoneticPr fontId="1"/>
  </si>
  <si>
    <t>売上を増大することで、</t>
    <rPh sb="0" eb="2">
      <t>ウリアゲ</t>
    </rPh>
    <rPh sb="3" eb="5">
      <t>ゾウダイ</t>
    </rPh>
    <phoneticPr fontId="1"/>
  </si>
  <si>
    <t>販管費を低減することで、</t>
    <rPh sb="0" eb="3">
      <t>ハンカンヒ</t>
    </rPh>
    <rPh sb="4" eb="6">
      <t>テイゲン</t>
    </rPh>
    <phoneticPr fontId="1"/>
  </si>
  <si>
    <t>を導入することで、</t>
    <rPh sb="1" eb="3">
      <t>ドウニュウ</t>
    </rPh>
    <phoneticPr fontId="1"/>
  </si>
  <si>
    <t>導入することにより見込める効果は下記のとおりです。（入力内容が自動反映されます）</t>
    <rPh sb="0" eb="2">
      <t>ドウニュウ</t>
    </rPh>
    <rPh sb="9" eb="11">
      <t>ミコ</t>
    </rPh>
    <rPh sb="13" eb="15">
      <t>コウカ</t>
    </rPh>
    <rPh sb="16" eb="18">
      <t>カキ</t>
    </rPh>
    <rPh sb="26" eb="30">
      <t>ニュウリョクナイヨウ</t>
    </rPh>
    <rPh sb="31" eb="35">
      <t>ジドウハンエイ</t>
    </rPh>
    <phoneticPr fontId="1"/>
  </si>
  <si>
    <t>業務の効率化を通じて必要な人員を最適化し人件費を削減</t>
    <rPh sb="20" eb="23">
      <t>ジンケンヒ</t>
    </rPh>
    <phoneticPr fontId="1"/>
  </si>
  <si>
    <t>業務の自動化を通じて必要な人員を最適化し人件費を削減</t>
    <rPh sb="20" eb="23">
      <t>ジンケンヒ</t>
    </rPh>
    <phoneticPr fontId="1"/>
  </si>
  <si>
    <t>業務の効率化を通じて必要な人員を最適化し人件費の削減を図り</t>
    <rPh sb="20" eb="23">
      <t>ジンケンヒ</t>
    </rPh>
    <phoneticPr fontId="1"/>
  </si>
  <si>
    <t>業務の自動化を通じて必要な人員を最適化し人件費の削減を図り</t>
    <rPh sb="20" eb="23">
      <t>ジンケンヒ</t>
    </rPh>
    <phoneticPr fontId="1"/>
  </si>
  <si>
    <t>業務の効率化を通じて必要な人員を最適化し人件費の削減を図り、</t>
    <rPh sb="20" eb="23">
      <t>ジンケンヒ</t>
    </rPh>
    <phoneticPr fontId="1"/>
  </si>
  <si>
    <t>業務の自動化を通じて必要な人員を最適化し人件費の削減を図り、</t>
    <rPh sb="20" eb="23">
      <t>ジンケンヒ</t>
    </rPh>
    <phoneticPr fontId="1"/>
  </si>
  <si>
    <t>効果</t>
    <rPh sb="0" eb="2">
      <t>コウカ</t>
    </rPh>
    <phoneticPr fontId="1"/>
  </si>
  <si>
    <t>【導入する設備③について】</t>
    <rPh sb="1" eb="3">
      <t>ドウニュウ</t>
    </rPh>
    <rPh sb="5" eb="7">
      <t>セツビ</t>
    </rPh>
    <phoneticPr fontId="1"/>
  </si>
  <si>
    <t>【導入する設備④について】</t>
    <rPh sb="1" eb="3">
      <t>ドウニュウ</t>
    </rPh>
    <rPh sb="5" eb="7">
      <t>セツビ</t>
    </rPh>
    <phoneticPr fontId="1"/>
  </si>
  <si>
    <t>【導入する設備⑤について】</t>
    <rPh sb="1" eb="3">
      <t>ドウニュウ</t>
    </rPh>
    <rPh sb="5" eb="7">
      <t>セツビ</t>
    </rPh>
    <phoneticPr fontId="1"/>
  </si>
  <si>
    <t>事業計画書（生産性向上）</t>
    <rPh sb="0" eb="5">
      <t>ジギョウケイカクショ</t>
    </rPh>
    <rPh sb="6" eb="11">
      <t>セイサンセイコウジョウ</t>
    </rPh>
    <phoneticPr fontId="1"/>
  </si>
  <si>
    <t>a．導入する設備の名称を入力してください</t>
    <rPh sb="2" eb="4">
      <t>ドウニュウ</t>
    </rPh>
    <rPh sb="6" eb="8">
      <t>セツビ</t>
    </rPh>
    <rPh sb="9" eb="11">
      <t>メイショウ</t>
    </rPh>
    <rPh sb="12" eb="14">
      <t>ニュウリョク</t>
    </rPh>
    <phoneticPr fontId="1"/>
  </si>
  <si>
    <t>c．導入することにより期待できる効果をリストから選択してください</t>
    <rPh sb="2" eb="4">
      <t>ドウニュウ</t>
    </rPh>
    <rPh sb="11" eb="13">
      <t>キタイ</t>
    </rPh>
    <rPh sb="16" eb="18">
      <t>コウカ</t>
    </rPh>
    <rPh sb="24" eb="26">
      <t>センタク</t>
    </rPh>
    <phoneticPr fontId="1"/>
  </si>
  <si>
    <t>d．上記ｃでその他を選択または他の方法で営業利益が増加する見込みの場合にご入力ください。</t>
    <rPh sb="2" eb="4">
      <t>ジョウキ</t>
    </rPh>
    <rPh sb="8" eb="9">
      <t>タ</t>
    </rPh>
    <rPh sb="10" eb="12">
      <t>センタク</t>
    </rPh>
    <rPh sb="15" eb="16">
      <t>タ</t>
    </rPh>
    <rPh sb="17" eb="19">
      <t>ホウホウ</t>
    </rPh>
    <rPh sb="20" eb="22">
      <t>エイギョウ</t>
    </rPh>
    <rPh sb="22" eb="24">
      <t>リエキ</t>
    </rPh>
    <rPh sb="25" eb="27">
      <t>ゾウカ</t>
    </rPh>
    <rPh sb="29" eb="31">
      <t>ミコ</t>
    </rPh>
    <rPh sb="33" eb="35">
      <t>バアイ</t>
    </rPh>
    <rPh sb="37" eb="39">
      <t>ニュウリョク</t>
    </rPh>
    <phoneticPr fontId="1"/>
  </si>
  <si>
    <t>入力例：真空包装機を導入することで、商品の鮮度保持による販売機会増加により、売上を増大することで、営業利益の増加を図る計画です。</t>
    <rPh sb="0" eb="3">
      <t>ニュウリョクレイ</t>
    </rPh>
    <phoneticPr fontId="1"/>
  </si>
  <si>
    <t>客数の増</t>
    <rPh sb="1" eb="3">
      <t>ハンバイゲンカテイゲン</t>
    </rPh>
    <phoneticPr fontId="1"/>
  </si>
  <si>
    <t>客単価の増</t>
    <rPh sb="1" eb="3">
      <t>ウリアゲゾウダイ</t>
    </rPh>
    <phoneticPr fontId="1"/>
  </si>
  <si>
    <t>選択肢</t>
    <rPh sb="1" eb="3">
      <t>ウリアゲゾウダイ</t>
    </rPh>
    <phoneticPr fontId="1"/>
  </si>
  <si>
    <t>※その他を選択した場合はd欄にご入力をお願いします。</t>
    <rPh sb="3" eb="4">
      <t>タ</t>
    </rPh>
    <rPh sb="5" eb="7">
      <t>センタク</t>
    </rPh>
    <rPh sb="9" eb="11">
      <t>バアイ</t>
    </rPh>
    <rPh sb="13" eb="14">
      <t>ラン</t>
    </rPh>
    <rPh sb="16" eb="18">
      <t>ニュウリョク</t>
    </rPh>
    <rPh sb="20" eb="21">
      <t>ネガ</t>
    </rPh>
    <phoneticPr fontId="1"/>
  </si>
  <si>
    <t>販売・製造原価の低減</t>
    <rPh sb="0" eb="2">
      <t>ハンバイ</t>
    </rPh>
    <rPh sb="3" eb="5">
      <t>セイゾウ</t>
    </rPh>
    <rPh sb="5" eb="7">
      <t>ゲンカ</t>
    </rPh>
    <rPh sb="8" eb="10">
      <t>テイゲン</t>
    </rPh>
    <phoneticPr fontId="1"/>
  </si>
  <si>
    <t>販売・製造原価の低減</t>
    <phoneticPr fontId="1"/>
  </si>
  <si>
    <t>販売・製造原価を低減することで、</t>
    <rPh sb="0" eb="2">
      <t>ハンバイ</t>
    </rPh>
    <rPh sb="3" eb="5">
      <t>セイゾウ</t>
    </rPh>
    <rPh sb="5" eb="7">
      <t>ゲンカ</t>
    </rPh>
    <rPh sb="8" eb="10">
      <t>テイゲン</t>
    </rPh>
    <phoneticPr fontId="1"/>
  </si>
  <si>
    <t>b．営業利益を増加させる対策として一般的に「売上の増大」「販売・製造原価の低減」「販管費の低減」が有効であるとされています</t>
    <rPh sb="2" eb="6">
      <t>エイギョウリエキ</t>
    </rPh>
    <rPh sb="7" eb="9">
      <t>ゾウカ</t>
    </rPh>
    <rPh sb="12" eb="14">
      <t>タイサク</t>
    </rPh>
    <rPh sb="17" eb="20">
      <t>イッパンテキ</t>
    </rPh>
    <rPh sb="32" eb="34">
      <t>セイゾウ</t>
    </rPh>
    <rPh sb="49" eb="51">
      <t>ユウコウ</t>
    </rPh>
    <phoneticPr fontId="1"/>
  </si>
  <si>
    <t>　　導入した設備が「売上の増大」「販売・製造原価の低減」「販管費の低減」いずれに効果があるのかリストから選択してください</t>
    <rPh sb="2" eb="4">
      <t>ドウニュウ</t>
    </rPh>
    <rPh sb="6" eb="8">
      <t>セツビ</t>
    </rPh>
    <rPh sb="10" eb="11">
      <t>ウ</t>
    </rPh>
    <rPh sb="11" eb="12">
      <t>ア</t>
    </rPh>
    <rPh sb="13" eb="15">
      <t>ゾウダイ</t>
    </rPh>
    <rPh sb="17" eb="19">
      <t>ハンバイ</t>
    </rPh>
    <rPh sb="20" eb="22">
      <t>セイゾウ</t>
    </rPh>
    <rPh sb="22" eb="24">
      <t>ゲンカ</t>
    </rPh>
    <rPh sb="25" eb="27">
      <t>テイゲン</t>
    </rPh>
    <rPh sb="29" eb="32">
      <t>ハンカンヒ</t>
    </rPh>
    <rPh sb="33" eb="35">
      <t>テイゲン</t>
    </rPh>
    <rPh sb="40" eb="42">
      <t>コウカ</t>
    </rPh>
    <rPh sb="52" eb="54">
      <t>センタク</t>
    </rPh>
    <phoneticPr fontId="1"/>
  </si>
  <si>
    <t>自動食器洗い機</t>
    <rPh sb="0" eb="2">
      <t>ジドウ</t>
    </rPh>
    <rPh sb="2" eb="4">
      <t>ショッキ</t>
    </rPh>
    <rPh sb="4" eb="5">
      <t>アラ</t>
    </rPh>
    <rPh sb="6" eb="7">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</si>
</sst>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6"/>
      <name val="Yu Gothic"/>
      <family val="3"/>
      <charset val="128"/>
      <scheme val="minor"/>
    </font>
    <font>
      <b/>
      <sz val="16"/>
      <color rgb="FFFF0000"/>
      <name val="Yu Gothic"/>
      <family val="3"/>
      <charset val="128"/>
      <scheme val="minor"/>
    </font>
    <font>
      <b/>
      <sz val="18"/>
      <color rgb="FFFF0000"/>
      <name val="Yu Gothic"/>
      <family val="3"/>
      <charset val="128"/>
      <scheme val="minor"/>
    </font>
    <font>
      <sz val="11"/>
      <color rgb="FF0070C0"/>
      <name val="Yu Gothic"/>
      <family val="2"/>
      <scheme val="minor"/>
    </font>
    <font>
      <b/>
      <sz val="11"/>
      <color theme="1"/>
      <name val="Yu Gothic"/>
      <family val="3"/>
      <charset val="128"/>
      <scheme val="minor"/>
    </font>
    <font>
      <b/>
      <sz val="18"/>
      <name val="Yu Gothic"/>
      <family val="3"/>
      <charset val="128"/>
      <scheme val="minor"/>
    </font>
    <font>
      <b/>
      <sz val="14"/>
      <color theme="1"/>
      <name val="Yu Gothic"/>
      <family val="3"/>
      <charset val="128"/>
      <scheme val="minor"/>
    </font>
    <font>
      <b/>
      <u val="double"/>
      <sz val="11"/>
      <color rgb="FFFF0000"/>
      <name val="Yu Gothic"/>
      <family val="3"/>
      <charset val="128"/>
      <scheme val="minor"/>
    </font>
    <font>
      <b/>
      <sz val="16"/>
      <name val="Yu Gothic"/>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6">
    <border>
      <left/>
      <right/>
      <top/>
      <bottom/>
      <diagonal/>
    </border>
    <border>
      <left style="double">
        <color auto="1"/>
      </left>
      <right style="double">
        <color auto="1"/>
      </right>
      <top style="double">
        <color auto="1"/>
      </top>
      <bottom style="double">
        <color auto="1"/>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cellStyleXfs>
  <cellXfs count="23">
    <xf numFmtId="0" fontId="0" fillId="0" borderId="0" xfId="0"/>
    <xf numFmtId="0" fontId="2" fillId="0" borderId="0" xfId="0" applyFont="1"/>
    <xf numFmtId="0" fontId="0" fillId="2" borderId="1" xfId="0" applyFill="1" applyBorder="1"/>
    <xf numFmtId="0" fontId="0" fillId="0" borderId="2" xfId="0" applyBorder="1"/>
    <xf numFmtId="0" fontId="0" fillId="0" borderId="2" xfId="0" applyBorder="1" applyAlignment="1">
      <alignment vertical="center"/>
    </xf>
    <xf numFmtId="0" fontId="3" fillId="0" borderId="0" xfId="0" applyFont="1"/>
    <xf numFmtId="0" fontId="0" fillId="0" borderId="0" xfId="0" applyFill="1" applyBorder="1" applyAlignment="1">
      <alignment vertical="center"/>
    </xf>
    <xf numFmtId="0" fontId="0" fillId="0" borderId="2" xfId="0" applyFill="1" applyBorder="1" applyAlignment="1">
      <alignment vertical="center"/>
    </xf>
    <xf numFmtId="0" fontId="0" fillId="0" borderId="0" xfId="0" applyBorder="1" applyAlignment="1">
      <alignment vertical="center"/>
    </xf>
    <xf numFmtId="0" fontId="0" fillId="0" borderId="2" xfId="0" applyFill="1" applyBorder="1"/>
    <xf numFmtId="0" fontId="0" fillId="0" borderId="0" xfId="0" applyFill="1"/>
    <xf numFmtId="0" fontId="0" fillId="0" borderId="0" xfId="0" applyBorder="1"/>
    <xf numFmtId="0" fontId="5" fillId="0" borderId="0" xfId="0" applyFont="1"/>
    <xf numFmtId="0" fontId="6" fillId="0" borderId="0" xfId="0" applyFont="1"/>
    <xf numFmtId="0" fontId="7" fillId="0" borderId="0" xfId="0" applyFont="1"/>
    <xf numFmtId="0" fontId="8" fillId="0" borderId="0" xfId="0" applyFont="1"/>
    <xf numFmtId="0" fontId="4" fillId="0" borderId="0" xfId="0" applyFont="1" applyAlignment="1">
      <alignment horizontal="left"/>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2"/>
  <sheetViews>
    <sheetView tabSelected="1" workbookViewId="0">
      <selection activeCell="E13" sqref="E13"/>
    </sheetView>
  </sheetViews>
  <sheetFormatPr defaultRowHeight="18.75"/>
  <cols>
    <col min="1" max="1" width="57.875" customWidth="1"/>
    <col min="16" max="16" width="22.375" customWidth="1"/>
    <col min="17" max="17" width="26.5" hidden="1" customWidth="1"/>
    <col min="18" max="18" width="39.5" hidden="1" customWidth="1"/>
  </cols>
  <sheetData>
    <row r="1" spans="1:18" ht="30">
      <c r="A1" s="5" t="s">
        <v>10</v>
      </c>
      <c r="Q1" t="s">
        <v>17</v>
      </c>
    </row>
    <row r="2" spans="1:18" ht="30">
      <c r="A2" s="13" t="s">
        <v>65</v>
      </c>
    </row>
    <row r="4" spans="1:18" ht="24">
      <c r="A4" s="14" t="s">
        <v>15</v>
      </c>
    </row>
    <row r="5" spans="1:18">
      <c r="A5" s="12" t="s">
        <v>66</v>
      </c>
    </row>
    <row r="6" spans="1:18" ht="19.5" thickBot="1"/>
    <row r="7" spans="1:18" ht="20.25" thickTop="1" thickBot="1">
      <c r="A7" s="2" t="s">
        <v>79</v>
      </c>
      <c r="Q7" t="str">
        <f>A7</f>
        <v>自動食器洗い機</v>
      </c>
      <c r="R7" t="str">
        <f>Q7</f>
        <v>自動食器洗い機</v>
      </c>
    </row>
    <row r="8" spans="1:18" ht="19.5" thickTop="1">
      <c r="R8" t="s">
        <v>53</v>
      </c>
    </row>
    <row r="9" spans="1:18">
      <c r="A9" s="12" t="s">
        <v>77</v>
      </c>
    </row>
    <row r="10" spans="1:18">
      <c r="A10" s="12" t="s">
        <v>78</v>
      </c>
    </row>
    <row r="11" spans="1:18" ht="19.5" thickBot="1"/>
    <row r="12" spans="1:18" ht="20.25" thickTop="1" thickBot="1">
      <c r="A12" s="2" t="s">
        <v>19</v>
      </c>
      <c r="Q12" t="str">
        <f>A12</f>
        <v>販管費の低減</v>
      </c>
      <c r="R12" t="str">
        <f>VLOOKUP(Q12,基本的対策マスター,2,0)</f>
        <v>販管費を低減することで、</v>
      </c>
    </row>
    <row r="13" spans="1:18" ht="19.5" thickTop="1">
      <c r="R13" t="str">
        <f>IF(Q16="その他","",R12)</f>
        <v>販管費を低減することで、</v>
      </c>
    </row>
    <row r="14" spans="1:18">
      <c r="A14" s="12" t="s">
        <v>67</v>
      </c>
    </row>
    <row r="15" spans="1:18" ht="19.5" thickBot="1"/>
    <row r="16" spans="1:18" ht="20.25" thickTop="1" thickBot="1">
      <c r="A16" s="2" t="s">
        <v>56</v>
      </c>
      <c r="Q16" t="str">
        <f>IF(A16="","",A16)</f>
        <v>業務の自動化を通じて必要な人員を最適化し人件費を削減</v>
      </c>
      <c r="R16" t="str">
        <f>VLOOKUP(Q16,効果マスター,2,0)</f>
        <v>業務の自動化を通じて必要な人員を最適化し人件費の削減を図り、</v>
      </c>
    </row>
    <row r="17" spans="1:18" ht="19.5" thickTop="1">
      <c r="A17" s="15" t="s">
        <v>73</v>
      </c>
    </row>
    <row r="19" spans="1:18">
      <c r="R19" t="s">
        <v>40</v>
      </c>
    </row>
    <row r="20" spans="1:18" ht="19.5" thickBot="1">
      <c r="A20" s="12" t="s">
        <v>54</v>
      </c>
    </row>
    <row r="21" spans="1:18" ht="27" thickTop="1" thickBot="1">
      <c r="A21" s="20" t="str">
        <f>R27</f>
        <v>自動食器洗い機を導入することで、業務の自動化を通じて必要な人員を最適化し人件費の削減を図り、販管費を低減することで、営業利益の増加を図る計画です。</v>
      </c>
      <c r="B21" s="21"/>
      <c r="C21" s="21"/>
      <c r="D21" s="21"/>
      <c r="E21" s="21"/>
      <c r="F21" s="21"/>
      <c r="G21" s="21"/>
      <c r="H21" s="21"/>
      <c r="I21" s="21"/>
      <c r="J21" s="21"/>
      <c r="K21" s="21"/>
      <c r="L21" s="21"/>
      <c r="M21" s="21"/>
      <c r="N21" s="21"/>
      <c r="O21" s="21"/>
      <c r="P21" s="22"/>
    </row>
    <row r="22" spans="1:18" ht="19.5" thickTop="1">
      <c r="A22" s="16"/>
      <c r="B22" s="16"/>
      <c r="C22" s="16"/>
      <c r="D22" s="16"/>
      <c r="E22" s="16"/>
      <c r="F22" s="16"/>
      <c r="G22" s="16"/>
      <c r="H22" s="16"/>
      <c r="I22" s="16"/>
      <c r="J22" s="16"/>
      <c r="K22" s="16"/>
      <c r="L22" s="16"/>
      <c r="M22" s="16"/>
    </row>
    <row r="24" spans="1:18">
      <c r="A24" s="12" t="s">
        <v>68</v>
      </c>
    </row>
    <row r="26" spans="1:18" ht="19.5" thickBot="1">
      <c r="A26" s="12" t="s">
        <v>69</v>
      </c>
    </row>
    <row r="27" spans="1:18" ht="20.25" thickTop="1" thickBot="1">
      <c r="A27" s="17"/>
      <c r="B27" s="18"/>
      <c r="C27" s="18"/>
      <c r="D27" s="18"/>
      <c r="E27" s="18"/>
      <c r="F27" s="18"/>
      <c r="G27" s="18"/>
      <c r="H27" s="18"/>
      <c r="I27" s="18"/>
      <c r="J27" s="18"/>
      <c r="K27" s="18"/>
      <c r="L27" s="18"/>
      <c r="M27" s="18"/>
      <c r="N27" s="18"/>
      <c r="O27" s="18"/>
      <c r="P27" s="19"/>
      <c r="R27" t="str">
        <f>_xlfn.CONCAT(R7,R8,R16,R13,R19)</f>
        <v>自動食器洗い機を導入することで、業務の自動化を通じて必要な人員を最適化し人件費の削減を図り、販管費を低減することで、営業利益の増加を図る計画です。</v>
      </c>
    </row>
    <row r="28" spans="1:18" ht="19.5" thickTop="1"/>
    <row r="30" spans="1:18" ht="24">
      <c r="A30" s="14" t="s">
        <v>16</v>
      </c>
    </row>
    <row r="31" spans="1:18">
      <c r="A31" s="12" t="s">
        <v>66</v>
      </c>
    </row>
    <row r="32" spans="1:18" ht="19.5" thickBot="1"/>
    <row r="33" spans="1:18" ht="20.25" thickTop="1" thickBot="1">
      <c r="A33" s="2"/>
      <c r="Q33">
        <f>A33</f>
        <v>0</v>
      </c>
      <c r="R33">
        <f>Q33</f>
        <v>0</v>
      </c>
    </row>
    <row r="34" spans="1:18" ht="19.5" thickTop="1">
      <c r="R34" t="s">
        <v>53</v>
      </c>
    </row>
    <row r="35" spans="1:18">
      <c r="A35" s="12" t="s">
        <v>77</v>
      </c>
    </row>
    <row r="36" spans="1:18">
      <c r="A36" s="12" t="s">
        <v>78</v>
      </c>
    </row>
    <row r="37" spans="1:18" ht="19.5" thickBot="1"/>
    <row r="38" spans="1:18" ht="20.25" thickTop="1" thickBot="1">
      <c r="A38" s="2"/>
      <c r="Q38">
        <f>A38</f>
        <v>0</v>
      </c>
      <c r="R38" t="e">
        <f>VLOOKUP(Q38,基本的対策マスター,2,0)</f>
        <v>#N/A</v>
      </c>
    </row>
    <row r="39" spans="1:18" ht="19.5" thickTop="1">
      <c r="R39" t="e">
        <f>IF(Q42="その他","",R38)</f>
        <v>#N/A</v>
      </c>
    </row>
    <row r="40" spans="1:18">
      <c r="A40" s="12" t="s">
        <v>67</v>
      </c>
    </row>
    <row r="41" spans="1:18" ht="19.5" thickBot="1"/>
    <row r="42" spans="1:18" ht="20.25" thickTop="1" thickBot="1">
      <c r="A42" s="2"/>
      <c r="Q42" t="str">
        <f>IF(A42="","",A42)</f>
        <v/>
      </c>
      <c r="R42" t="e">
        <f>VLOOKUP(Q42,効果マスター,2,0)</f>
        <v>#N/A</v>
      </c>
    </row>
    <row r="43" spans="1:18" ht="19.5" thickTop="1">
      <c r="A43" s="15" t="s">
        <v>73</v>
      </c>
    </row>
    <row r="45" spans="1:18">
      <c r="R45" t="s">
        <v>40</v>
      </c>
    </row>
    <row r="46" spans="1:18" ht="19.5" thickBot="1">
      <c r="A46" s="12" t="s">
        <v>54</v>
      </c>
    </row>
    <row r="47" spans="1:18" ht="27" thickTop="1" thickBot="1">
      <c r="A47" s="20" t="e">
        <f>R53</f>
        <v>#N/A</v>
      </c>
      <c r="B47" s="21"/>
      <c r="C47" s="21"/>
      <c r="D47" s="21"/>
      <c r="E47" s="21"/>
      <c r="F47" s="21"/>
      <c r="G47" s="21"/>
      <c r="H47" s="21"/>
      <c r="I47" s="21"/>
      <c r="J47" s="21"/>
      <c r="K47" s="21"/>
      <c r="L47" s="21"/>
      <c r="M47" s="21"/>
      <c r="N47" s="21"/>
      <c r="O47" s="21"/>
      <c r="P47" s="22"/>
    </row>
    <row r="48" spans="1:18" ht="19.5" thickTop="1">
      <c r="A48" s="16"/>
      <c r="B48" s="16"/>
      <c r="C48" s="16"/>
      <c r="D48" s="16"/>
      <c r="E48" s="16"/>
      <c r="F48" s="16"/>
      <c r="G48" s="16"/>
      <c r="H48" s="16"/>
      <c r="I48" s="16"/>
      <c r="J48" s="16"/>
      <c r="K48" s="16"/>
      <c r="L48" s="16"/>
      <c r="M48" s="16"/>
    </row>
    <row r="50" spans="1:18">
      <c r="A50" s="12" t="s">
        <v>68</v>
      </c>
    </row>
    <row r="52" spans="1:18" ht="19.5" thickBot="1">
      <c r="A52" s="12" t="s">
        <v>69</v>
      </c>
    </row>
    <row r="53" spans="1:18" ht="20.25" thickTop="1" thickBot="1">
      <c r="A53" s="17"/>
      <c r="B53" s="18"/>
      <c r="C53" s="18"/>
      <c r="D53" s="18"/>
      <c r="E53" s="18"/>
      <c r="F53" s="18"/>
      <c r="G53" s="18"/>
      <c r="H53" s="18"/>
      <c r="I53" s="18"/>
      <c r="J53" s="18"/>
      <c r="K53" s="18"/>
      <c r="L53" s="18"/>
      <c r="M53" s="18"/>
      <c r="N53" s="18"/>
      <c r="O53" s="18"/>
      <c r="P53" s="19"/>
      <c r="R53" t="e">
        <f>_xlfn.CONCAT(R33,R34,R42,R39,R45)</f>
        <v>#N/A</v>
      </c>
    </row>
    <row r="54" spans="1:18" ht="19.5" thickTop="1"/>
    <row r="56" spans="1:18" ht="24">
      <c r="A56" s="14" t="s">
        <v>62</v>
      </c>
    </row>
    <row r="57" spans="1:18">
      <c r="A57" s="12" t="s">
        <v>66</v>
      </c>
    </row>
    <row r="58" spans="1:18" ht="19.5" thickBot="1"/>
    <row r="59" spans="1:18" ht="20.25" thickTop="1" thickBot="1">
      <c r="A59" s="2"/>
      <c r="Q59">
        <f>A59</f>
        <v>0</v>
      </c>
      <c r="R59">
        <f>Q59</f>
        <v>0</v>
      </c>
    </row>
    <row r="60" spans="1:18" ht="19.5" thickTop="1">
      <c r="R60" t="s">
        <v>53</v>
      </c>
    </row>
    <row r="61" spans="1:18">
      <c r="A61" s="12" t="s">
        <v>77</v>
      </c>
    </row>
    <row r="62" spans="1:18">
      <c r="A62" s="12" t="s">
        <v>78</v>
      </c>
    </row>
    <row r="63" spans="1:18" ht="19.5" thickBot="1"/>
    <row r="64" spans="1:18" ht="20.25" thickTop="1" thickBot="1">
      <c r="A64" s="2"/>
      <c r="Q64">
        <f>A64</f>
        <v>0</v>
      </c>
      <c r="R64" t="e">
        <f>VLOOKUP(Q64,基本的対策マスター,2,0)</f>
        <v>#N/A</v>
      </c>
    </row>
    <row r="65" spans="1:18" ht="19.5" thickTop="1">
      <c r="R65" t="e">
        <f>IF(Q68="その他","",R64)</f>
        <v>#N/A</v>
      </c>
    </row>
    <row r="66" spans="1:18">
      <c r="A66" s="12" t="s">
        <v>67</v>
      </c>
    </row>
    <row r="67" spans="1:18" ht="19.5" thickBot="1"/>
    <row r="68" spans="1:18" ht="20.25" thickTop="1" thickBot="1">
      <c r="A68" s="2"/>
      <c r="Q68" t="str">
        <f>IF(A68="","",A68)</f>
        <v/>
      </c>
      <c r="R68" t="e">
        <f>VLOOKUP(Q68,効果マスター,2,0)</f>
        <v>#N/A</v>
      </c>
    </row>
    <row r="69" spans="1:18" ht="19.5" thickTop="1">
      <c r="A69" s="15" t="s">
        <v>73</v>
      </c>
    </row>
    <row r="71" spans="1:18">
      <c r="R71" t="s">
        <v>40</v>
      </c>
    </row>
    <row r="72" spans="1:18" ht="19.5" thickBot="1">
      <c r="A72" s="12" t="s">
        <v>54</v>
      </c>
    </row>
    <row r="73" spans="1:18" ht="27" thickTop="1" thickBot="1">
      <c r="A73" s="20" t="e">
        <f>R79</f>
        <v>#N/A</v>
      </c>
      <c r="B73" s="21"/>
      <c r="C73" s="21"/>
      <c r="D73" s="21"/>
      <c r="E73" s="21"/>
      <c r="F73" s="21"/>
      <c r="G73" s="21"/>
      <c r="H73" s="21"/>
      <c r="I73" s="21"/>
      <c r="J73" s="21"/>
      <c r="K73" s="21"/>
      <c r="L73" s="21"/>
      <c r="M73" s="21"/>
      <c r="N73" s="21"/>
      <c r="O73" s="21"/>
      <c r="P73" s="22"/>
    </row>
    <row r="74" spans="1:18" ht="19.5" thickTop="1">
      <c r="A74" s="16"/>
      <c r="B74" s="16"/>
      <c r="C74" s="16"/>
      <c r="D74" s="16"/>
      <c r="E74" s="16"/>
      <c r="F74" s="16"/>
      <c r="G74" s="16"/>
      <c r="H74" s="16"/>
      <c r="I74" s="16"/>
      <c r="J74" s="16"/>
      <c r="K74" s="16"/>
      <c r="L74" s="16"/>
      <c r="M74" s="16"/>
    </row>
    <row r="76" spans="1:18">
      <c r="A76" s="12" t="s">
        <v>68</v>
      </c>
    </row>
    <row r="78" spans="1:18" ht="19.5" thickBot="1">
      <c r="A78" s="12" t="s">
        <v>69</v>
      </c>
    </row>
    <row r="79" spans="1:18" ht="20.25" thickTop="1" thickBot="1">
      <c r="A79" s="17"/>
      <c r="B79" s="18"/>
      <c r="C79" s="18"/>
      <c r="D79" s="18"/>
      <c r="E79" s="18"/>
      <c r="F79" s="18"/>
      <c r="G79" s="18"/>
      <c r="H79" s="18"/>
      <c r="I79" s="18"/>
      <c r="J79" s="18"/>
      <c r="K79" s="18"/>
      <c r="L79" s="18"/>
      <c r="M79" s="18"/>
      <c r="N79" s="18"/>
      <c r="O79" s="18"/>
      <c r="P79" s="19"/>
      <c r="R79" t="e">
        <f>_xlfn.CONCAT(R59,R60,R68,R65,R71)</f>
        <v>#N/A</v>
      </c>
    </row>
    <row r="80" spans="1:18" ht="19.5" thickTop="1"/>
    <row r="82" spans="1:18" ht="24">
      <c r="A82" s="14" t="s">
        <v>63</v>
      </c>
    </row>
    <row r="83" spans="1:18">
      <c r="A83" s="12" t="s">
        <v>66</v>
      </c>
    </row>
    <row r="84" spans="1:18" ht="19.5" thickBot="1"/>
    <row r="85" spans="1:18" ht="20.25" thickTop="1" thickBot="1">
      <c r="A85" s="2"/>
      <c r="Q85">
        <f>A85</f>
        <v>0</v>
      </c>
      <c r="R85">
        <f>Q85</f>
        <v>0</v>
      </c>
    </row>
    <row r="86" spans="1:18" ht="19.5" thickTop="1">
      <c r="R86" t="s">
        <v>53</v>
      </c>
    </row>
    <row r="87" spans="1:18">
      <c r="A87" s="12" t="s">
        <v>77</v>
      </c>
    </row>
    <row r="88" spans="1:18">
      <c r="A88" s="12" t="s">
        <v>78</v>
      </c>
    </row>
    <row r="89" spans="1:18" ht="19.5" thickBot="1"/>
    <row r="90" spans="1:18" ht="20.25" thickTop="1" thickBot="1">
      <c r="A90" s="2"/>
      <c r="Q90">
        <f>A90</f>
        <v>0</v>
      </c>
      <c r="R90" t="e">
        <f>VLOOKUP(Q90,基本的対策マスター,2,0)</f>
        <v>#N/A</v>
      </c>
    </row>
    <row r="91" spans="1:18" ht="19.5" thickTop="1">
      <c r="R91" t="e">
        <f>IF(Q94="その他","",R90)</f>
        <v>#N/A</v>
      </c>
    </row>
    <row r="92" spans="1:18">
      <c r="A92" s="12" t="s">
        <v>67</v>
      </c>
    </row>
    <row r="93" spans="1:18" ht="19.5" thickBot="1"/>
    <row r="94" spans="1:18" ht="20.25" thickTop="1" thickBot="1">
      <c r="A94" s="2"/>
      <c r="Q94" t="str">
        <f>IF(A94="","",A94)</f>
        <v/>
      </c>
      <c r="R94" t="e">
        <f>VLOOKUP(Q94,効果マスター,2,0)</f>
        <v>#N/A</v>
      </c>
    </row>
    <row r="95" spans="1:18" ht="19.5" thickTop="1">
      <c r="A95" s="15" t="s">
        <v>73</v>
      </c>
    </row>
    <row r="97" spans="1:18">
      <c r="R97" t="s">
        <v>40</v>
      </c>
    </row>
    <row r="98" spans="1:18" ht="19.5" thickBot="1">
      <c r="A98" t="s">
        <v>54</v>
      </c>
    </row>
    <row r="99" spans="1:18" ht="27" thickTop="1" thickBot="1">
      <c r="A99" s="20" t="e">
        <f>R105</f>
        <v>#N/A</v>
      </c>
      <c r="B99" s="21"/>
      <c r="C99" s="21"/>
      <c r="D99" s="21"/>
      <c r="E99" s="21"/>
      <c r="F99" s="21"/>
      <c r="G99" s="21"/>
      <c r="H99" s="21"/>
      <c r="I99" s="21"/>
      <c r="J99" s="21"/>
      <c r="K99" s="21"/>
      <c r="L99" s="21"/>
      <c r="M99" s="21"/>
      <c r="N99" s="21"/>
      <c r="O99" s="21"/>
      <c r="P99" s="22"/>
    </row>
    <row r="100" spans="1:18" ht="19.5" thickTop="1">
      <c r="A100" s="16"/>
      <c r="B100" s="16"/>
      <c r="C100" s="16"/>
      <c r="D100" s="16"/>
      <c r="E100" s="16"/>
      <c r="F100" s="16"/>
      <c r="G100" s="16"/>
      <c r="H100" s="16"/>
      <c r="I100" s="16"/>
      <c r="J100" s="16"/>
      <c r="K100" s="16"/>
      <c r="L100" s="16"/>
      <c r="M100" s="16"/>
    </row>
    <row r="102" spans="1:18">
      <c r="A102" s="12" t="s">
        <v>68</v>
      </c>
    </row>
    <row r="104" spans="1:18" ht="19.5" thickBot="1">
      <c r="A104" s="12" t="s">
        <v>69</v>
      </c>
    </row>
    <row r="105" spans="1:18" ht="20.25" thickTop="1" thickBot="1">
      <c r="A105" s="17"/>
      <c r="B105" s="18"/>
      <c r="C105" s="18"/>
      <c r="D105" s="18"/>
      <c r="E105" s="18"/>
      <c r="F105" s="18"/>
      <c r="G105" s="18"/>
      <c r="H105" s="18"/>
      <c r="I105" s="18"/>
      <c r="J105" s="18"/>
      <c r="K105" s="18"/>
      <c r="L105" s="18"/>
      <c r="M105" s="18"/>
      <c r="N105" s="18"/>
      <c r="O105" s="18"/>
      <c r="P105" s="19"/>
      <c r="R105" t="e">
        <f>_xlfn.CONCAT(R85,R86,R94,R91,R97)</f>
        <v>#N/A</v>
      </c>
    </row>
    <row r="106" spans="1:18" ht="19.5" thickTop="1"/>
    <row r="108" spans="1:18" ht="24">
      <c r="A108" s="14" t="s">
        <v>64</v>
      </c>
    </row>
    <row r="109" spans="1:18">
      <c r="A109" s="12" t="s">
        <v>66</v>
      </c>
    </row>
    <row r="110" spans="1:18" ht="19.5" thickBot="1"/>
    <row r="111" spans="1:18" ht="20.25" thickTop="1" thickBot="1">
      <c r="A111" s="2"/>
      <c r="Q111">
        <f>A111</f>
        <v>0</v>
      </c>
      <c r="R111">
        <f>Q111</f>
        <v>0</v>
      </c>
    </row>
    <row r="112" spans="1:18" ht="19.5" thickTop="1">
      <c r="R112" t="s">
        <v>53</v>
      </c>
    </row>
    <row r="113" spans="1:18">
      <c r="A113" s="12" t="s">
        <v>77</v>
      </c>
    </row>
    <row r="114" spans="1:18">
      <c r="A114" s="12" t="s">
        <v>78</v>
      </c>
    </row>
    <row r="115" spans="1:18" ht="19.5" thickBot="1"/>
    <row r="116" spans="1:18" ht="20.25" thickTop="1" thickBot="1">
      <c r="A116" s="2"/>
      <c r="Q116">
        <f>A116</f>
        <v>0</v>
      </c>
      <c r="R116" t="e">
        <f>VLOOKUP(Q116,基本的対策マスター,2,0)</f>
        <v>#N/A</v>
      </c>
    </row>
    <row r="117" spans="1:18" ht="19.5" thickTop="1">
      <c r="R117" t="e">
        <f>IF(Q120="その他","",R116)</f>
        <v>#N/A</v>
      </c>
    </row>
    <row r="118" spans="1:18">
      <c r="A118" s="12" t="s">
        <v>67</v>
      </c>
    </row>
    <row r="119" spans="1:18" ht="19.5" thickBot="1"/>
    <row r="120" spans="1:18" ht="20.25" thickTop="1" thickBot="1">
      <c r="A120" s="2"/>
      <c r="Q120" t="str">
        <f>IF(A120="","",A120)</f>
        <v/>
      </c>
      <c r="R120" t="e">
        <f>VLOOKUP(Q120,効果マスター,2,0)</f>
        <v>#N/A</v>
      </c>
    </row>
    <row r="121" spans="1:18" ht="19.5" thickTop="1">
      <c r="A121" s="15" t="s">
        <v>73</v>
      </c>
    </row>
    <row r="123" spans="1:18">
      <c r="R123" t="s">
        <v>40</v>
      </c>
    </row>
    <row r="124" spans="1:18" ht="19.5" thickBot="1">
      <c r="A124" s="12" t="s">
        <v>54</v>
      </c>
    </row>
    <row r="125" spans="1:18" ht="27" thickTop="1" thickBot="1">
      <c r="A125" s="20" t="e">
        <f>R131</f>
        <v>#N/A</v>
      </c>
      <c r="B125" s="21"/>
      <c r="C125" s="21"/>
      <c r="D125" s="21"/>
      <c r="E125" s="21"/>
      <c r="F125" s="21"/>
      <c r="G125" s="21"/>
      <c r="H125" s="21"/>
      <c r="I125" s="21"/>
      <c r="J125" s="21"/>
      <c r="K125" s="21"/>
      <c r="L125" s="21"/>
      <c r="M125" s="21"/>
      <c r="N125" s="21"/>
      <c r="O125" s="21"/>
      <c r="P125" s="22"/>
    </row>
    <row r="126" spans="1:18" ht="19.5" thickTop="1">
      <c r="A126" s="16"/>
      <c r="B126" s="16"/>
      <c r="C126" s="16"/>
      <c r="D126" s="16"/>
      <c r="E126" s="16"/>
      <c r="F126" s="16"/>
      <c r="G126" s="16"/>
      <c r="H126" s="16"/>
      <c r="I126" s="16"/>
      <c r="J126" s="16"/>
      <c r="K126" s="16"/>
      <c r="L126" s="16"/>
      <c r="M126" s="16"/>
    </row>
    <row r="128" spans="1:18">
      <c r="A128" s="12" t="s">
        <v>68</v>
      </c>
    </row>
    <row r="130" spans="1:18" ht="19.5" thickBot="1">
      <c r="A130" s="12" t="s">
        <v>69</v>
      </c>
    </row>
    <row r="131" spans="1:18" ht="20.25" thickTop="1" thickBot="1">
      <c r="A131" s="17"/>
      <c r="B131" s="18"/>
      <c r="C131" s="18"/>
      <c r="D131" s="18"/>
      <c r="E131" s="18"/>
      <c r="F131" s="18"/>
      <c r="G131" s="18"/>
      <c r="H131" s="18"/>
      <c r="I131" s="18"/>
      <c r="J131" s="18"/>
      <c r="K131" s="18"/>
      <c r="L131" s="18"/>
      <c r="M131" s="18"/>
      <c r="N131" s="18"/>
      <c r="O131" s="18"/>
      <c r="P131" s="19"/>
      <c r="R131" t="e">
        <f>_xlfn.CONCAT(R111,R112,R120,R117,R123)</f>
        <v>#N/A</v>
      </c>
    </row>
    <row r="132" spans="1:18" ht="19.5" thickTop="1"/>
  </sheetData>
  <sheetProtection algorithmName="SHA-512" hashValue="B833sesRidx8TKkiqKVZdyK+Mr18yC5pS+qLNy6VZ4lxbAuMbcphj5RpATvXeR/MqCQqkUzD+6zbomNEVlu+Yw==" saltValue="FB4asQ7E5b3zLNzpLfBbAQ==" spinCount="100000" sheet="1" objects="1" scenarios="1"/>
  <protectedRanges>
    <protectedRange sqref="A131:P131" name="範囲20"/>
    <protectedRange sqref="A116" name="範囲18"/>
    <protectedRange sqref="A105:P105" name="範囲16"/>
    <protectedRange sqref="A90" name="範囲14"/>
    <protectedRange sqref="A79:P79" name="範囲12"/>
    <protectedRange sqref="A64" name="範囲10"/>
    <protectedRange sqref="A53:P53" name="範囲8"/>
    <protectedRange sqref="A38" name="範囲6"/>
    <protectedRange sqref="A27:P27" name="範囲4"/>
    <protectedRange sqref="A12" name="範囲2"/>
    <protectedRange sqref="A7" name="範囲1"/>
    <protectedRange sqref="A16" name="範囲3"/>
    <protectedRange sqref="A33" name="範囲5"/>
    <protectedRange sqref="A42" name="範囲7"/>
    <protectedRange sqref="A59" name="範囲9"/>
    <protectedRange sqref="A68" name="範囲11"/>
    <protectedRange sqref="A85" name="範囲13"/>
    <protectedRange sqref="A94" name="範囲15"/>
    <protectedRange sqref="A111" name="範囲17"/>
    <protectedRange sqref="A120" name="範囲19"/>
  </protectedRanges>
  <sortState xmlns:xlrd2="http://schemas.microsoft.com/office/spreadsheetml/2017/richdata2" ref="A16">
    <sortCondition descending="1" ref="A16"/>
  </sortState>
  <mergeCells count="15">
    <mergeCell ref="A22:M22"/>
    <mergeCell ref="A21:P21"/>
    <mergeCell ref="A27:P27"/>
    <mergeCell ref="A79:P79"/>
    <mergeCell ref="A99:P99"/>
    <mergeCell ref="A47:P47"/>
    <mergeCell ref="A48:M48"/>
    <mergeCell ref="A53:P53"/>
    <mergeCell ref="A73:P73"/>
    <mergeCell ref="A74:M74"/>
    <mergeCell ref="A100:M100"/>
    <mergeCell ref="A105:P105"/>
    <mergeCell ref="A125:P125"/>
    <mergeCell ref="A126:M126"/>
    <mergeCell ref="A131:P131"/>
  </mergeCells>
  <phoneticPr fontId="1"/>
  <dataValidations count="2">
    <dataValidation type="list" allowBlank="1" showInputMessage="1" showErrorMessage="1" sqref="A120 A16 A42 A68 A94" xr:uid="{C965B6D9-AE27-4F8E-9ED3-785DB778189F}">
      <formula1>INDIRECT(A12)</formula1>
    </dataValidation>
    <dataValidation type="list" allowBlank="1" showInputMessage="1" showErrorMessage="1" sqref="A12 A38 A64 A90 A116" xr:uid="{D551B925-F4D7-4FAF-8DE6-784AA37C81B5}">
      <formula1>基本的対策</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B61ED-DB7D-417D-8FBD-314BCBE788B4}">
  <dimension ref="A1:C54"/>
  <sheetViews>
    <sheetView workbookViewId="0">
      <selection sqref="A1:XFD1048576"/>
    </sheetView>
  </sheetViews>
  <sheetFormatPr defaultRowHeight="18.75"/>
  <cols>
    <col min="1" max="1" width="58.375" customWidth="1"/>
    <col min="2" max="2" width="63" bestFit="1" customWidth="1"/>
    <col min="3" max="3" width="23.25" customWidth="1"/>
    <col min="6" max="6" width="19.75" customWidth="1"/>
  </cols>
  <sheetData>
    <row r="1" spans="1:2" ht="25.5">
      <c r="A1" s="1" t="s">
        <v>0</v>
      </c>
    </row>
    <row r="2" spans="1:2" s="10" customFormat="1"/>
    <row r="3" spans="1:2" s="10" customFormat="1">
      <c r="A3" s="10" t="s">
        <v>3</v>
      </c>
    </row>
    <row r="4" spans="1:2" s="10" customFormat="1">
      <c r="A4" s="7" t="s">
        <v>23</v>
      </c>
      <c r="B4" s="9" t="s">
        <v>4</v>
      </c>
    </row>
    <row r="5" spans="1:2" s="10" customFormat="1">
      <c r="A5" s="7" t="s">
        <v>18</v>
      </c>
      <c r="B5" s="9" t="s">
        <v>51</v>
      </c>
    </row>
    <row r="6" spans="1:2" s="10" customFormat="1">
      <c r="A6" s="7" t="s">
        <v>74</v>
      </c>
      <c r="B6" s="9" t="s">
        <v>76</v>
      </c>
    </row>
    <row r="7" spans="1:2" s="10" customFormat="1">
      <c r="A7" s="7" t="s">
        <v>19</v>
      </c>
      <c r="B7" s="9" t="s">
        <v>52</v>
      </c>
    </row>
    <row r="9" spans="1:2">
      <c r="A9" s="6" t="s">
        <v>18</v>
      </c>
    </row>
    <row r="10" spans="1:2">
      <c r="A10" s="4" t="s">
        <v>23</v>
      </c>
      <c r="B10" s="3" t="s">
        <v>4</v>
      </c>
    </row>
    <row r="11" spans="1:2">
      <c r="A11" s="4" t="s">
        <v>20</v>
      </c>
      <c r="B11" s="4" t="s">
        <v>11</v>
      </c>
    </row>
    <row r="12" spans="1:2">
      <c r="A12" s="4" t="s">
        <v>21</v>
      </c>
      <c r="B12" s="4" t="s">
        <v>12</v>
      </c>
    </row>
    <row r="13" spans="1:2">
      <c r="A13" s="4" t="s">
        <v>71</v>
      </c>
      <c r="B13" s="4" t="s">
        <v>13</v>
      </c>
    </row>
    <row r="14" spans="1:2">
      <c r="A14" s="7" t="s">
        <v>14</v>
      </c>
      <c r="B14" s="3" t="s">
        <v>14</v>
      </c>
    </row>
    <row r="15" spans="1:2">
      <c r="A15" s="8"/>
    </row>
    <row r="16" spans="1:2">
      <c r="A16" s="8" t="s">
        <v>75</v>
      </c>
    </row>
    <row r="17" spans="1:3">
      <c r="A17" s="7" t="s">
        <v>72</v>
      </c>
      <c r="B17" s="9" t="s">
        <v>4</v>
      </c>
      <c r="C17" s="10"/>
    </row>
    <row r="18" spans="1:3">
      <c r="A18" s="7" t="s">
        <v>25</v>
      </c>
      <c r="B18" s="7" t="s">
        <v>24</v>
      </c>
      <c r="C18" s="10"/>
    </row>
    <row r="19" spans="1:3">
      <c r="A19" s="7" t="s">
        <v>29</v>
      </c>
      <c r="B19" s="7" t="s">
        <v>26</v>
      </c>
      <c r="C19" s="10"/>
    </row>
    <row r="20" spans="1:3">
      <c r="A20" s="7" t="s">
        <v>30</v>
      </c>
      <c r="B20" s="7" t="s">
        <v>27</v>
      </c>
      <c r="C20" s="10"/>
    </row>
    <row r="21" spans="1:3">
      <c r="A21" s="7" t="s">
        <v>31</v>
      </c>
      <c r="B21" s="7" t="s">
        <v>28</v>
      </c>
      <c r="C21" s="10"/>
    </row>
    <row r="22" spans="1:3">
      <c r="A22" s="7" t="s">
        <v>14</v>
      </c>
      <c r="B22" s="3" t="s">
        <v>14</v>
      </c>
    </row>
    <row r="23" spans="1:3">
      <c r="A23" s="6"/>
      <c r="B23" s="6"/>
      <c r="C23" s="10"/>
    </row>
    <row r="24" spans="1:3">
      <c r="A24" s="6" t="s">
        <v>19</v>
      </c>
      <c r="B24" s="6"/>
      <c r="C24" s="10"/>
    </row>
    <row r="25" spans="1:3">
      <c r="A25" s="7" t="s">
        <v>23</v>
      </c>
      <c r="B25" s="9" t="s">
        <v>4</v>
      </c>
      <c r="C25" s="10"/>
    </row>
    <row r="26" spans="1:3">
      <c r="A26" s="7" t="s">
        <v>35</v>
      </c>
      <c r="B26" s="7" t="s">
        <v>32</v>
      </c>
      <c r="C26" s="10"/>
    </row>
    <row r="27" spans="1:3" s="10" customFormat="1">
      <c r="A27" s="7" t="s">
        <v>55</v>
      </c>
      <c r="B27" s="7" t="s">
        <v>57</v>
      </c>
    </row>
    <row r="28" spans="1:3" s="10" customFormat="1">
      <c r="A28" s="7" t="s">
        <v>56</v>
      </c>
      <c r="B28" s="7" t="s">
        <v>58</v>
      </c>
    </row>
    <row r="29" spans="1:3" s="10" customFormat="1">
      <c r="A29" s="7" t="s">
        <v>36</v>
      </c>
      <c r="B29" s="7" t="s">
        <v>33</v>
      </c>
    </row>
    <row r="30" spans="1:3">
      <c r="A30" s="7" t="s">
        <v>37</v>
      </c>
      <c r="B30" s="7" t="s">
        <v>34</v>
      </c>
      <c r="C30" s="10"/>
    </row>
    <row r="31" spans="1:3">
      <c r="A31" s="7" t="s">
        <v>14</v>
      </c>
      <c r="B31" s="3" t="s">
        <v>14</v>
      </c>
    </row>
    <row r="32" spans="1:3">
      <c r="A32" s="6"/>
      <c r="B32" s="11"/>
    </row>
    <row r="33" spans="1:3">
      <c r="A33" s="6" t="s">
        <v>14</v>
      </c>
      <c r="B33" s="6"/>
      <c r="C33" s="10"/>
    </row>
    <row r="34" spans="1:3">
      <c r="A34" s="4" t="s">
        <v>23</v>
      </c>
      <c r="B34" s="3" t="s">
        <v>4</v>
      </c>
      <c r="C34" s="10"/>
    </row>
    <row r="35" spans="1:3">
      <c r="A35" s="4" t="s">
        <v>14</v>
      </c>
      <c r="B35" s="4"/>
      <c r="C35" s="10"/>
    </row>
    <row r="36" spans="1:3">
      <c r="A36" s="6"/>
      <c r="B36" s="6"/>
      <c r="C36" s="10"/>
    </row>
    <row r="37" spans="1:3">
      <c r="A37" s="6"/>
      <c r="B37" s="6"/>
      <c r="C37" s="10"/>
    </row>
    <row r="38" spans="1:3">
      <c r="A38" s="6"/>
      <c r="B38" s="6"/>
      <c r="C38" s="10"/>
    </row>
    <row r="39" spans="1:3">
      <c r="A39" s="6" t="s">
        <v>38</v>
      </c>
      <c r="B39" s="6"/>
      <c r="C39" s="10"/>
    </row>
    <row r="40" spans="1:3">
      <c r="A40" s="4" t="s">
        <v>23</v>
      </c>
      <c r="B40" s="3" t="s">
        <v>4</v>
      </c>
    </row>
    <row r="41" spans="1:3">
      <c r="A41" s="4" t="s">
        <v>70</v>
      </c>
      <c r="B41" s="4" t="s">
        <v>41</v>
      </c>
    </row>
    <row r="42" spans="1:3">
      <c r="A42" s="4" t="s">
        <v>21</v>
      </c>
      <c r="B42" s="4" t="s">
        <v>42</v>
      </c>
    </row>
    <row r="43" spans="1:3">
      <c r="A43" s="4" t="s">
        <v>22</v>
      </c>
      <c r="B43" s="4" t="s">
        <v>43</v>
      </c>
    </row>
    <row r="44" spans="1:3">
      <c r="A44" s="7" t="s">
        <v>25</v>
      </c>
      <c r="B44" s="7" t="s">
        <v>44</v>
      </c>
      <c r="C44" s="10"/>
    </row>
    <row r="45" spans="1:3">
      <c r="A45" s="7" t="s">
        <v>29</v>
      </c>
      <c r="B45" s="7" t="s">
        <v>45</v>
      </c>
      <c r="C45" s="10"/>
    </row>
    <row r="46" spans="1:3">
      <c r="A46" s="7" t="s">
        <v>30</v>
      </c>
      <c r="B46" s="7" t="s">
        <v>46</v>
      </c>
      <c r="C46" s="10"/>
    </row>
    <row r="47" spans="1:3">
      <c r="A47" s="7" t="s">
        <v>31</v>
      </c>
      <c r="B47" s="7" t="s">
        <v>47</v>
      </c>
      <c r="C47" s="10"/>
    </row>
    <row r="48" spans="1:3">
      <c r="A48" s="7" t="s">
        <v>35</v>
      </c>
      <c r="B48" s="7" t="s">
        <v>48</v>
      </c>
      <c r="C48" s="10"/>
    </row>
    <row r="49" spans="1:3">
      <c r="A49" s="7" t="s">
        <v>55</v>
      </c>
      <c r="B49" s="7" t="s">
        <v>59</v>
      </c>
      <c r="C49" s="10"/>
    </row>
    <row r="50" spans="1:3">
      <c r="A50" s="7" t="s">
        <v>56</v>
      </c>
      <c r="B50" s="7" t="s">
        <v>60</v>
      </c>
      <c r="C50" s="10"/>
    </row>
    <row r="51" spans="1:3">
      <c r="A51" s="7" t="s">
        <v>36</v>
      </c>
      <c r="B51" s="7" t="s">
        <v>49</v>
      </c>
      <c r="C51" s="10"/>
    </row>
    <row r="52" spans="1:3">
      <c r="A52" s="7" t="s">
        <v>37</v>
      </c>
      <c r="B52" s="7" t="s">
        <v>50</v>
      </c>
      <c r="C52" s="10"/>
    </row>
    <row r="53" spans="1:3">
      <c r="A53" s="7" t="s">
        <v>14</v>
      </c>
      <c r="B53" s="3" t="s">
        <v>39</v>
      </c>
    </row>
    <row r="54" spans="1:3">
      <c r="A54" s="7"/>
      <c r="B54" s="3"/>
    </row>
  </sheetData>
  <sheetProtection algorithmName="SHA-512" hashValue="8F9GD5jRui8ABO54iSssdC49n9xuBuzuuTfOICOgfI0U3Sav0QVT5kFCsyPiaJkjvjaqGF2RW4U3DMaaozhJhQ==" saltValue="3axv226jZJQzj08wqRtGbw==" spinCount="100000" sheet="1" objects="1" scenarios="1" selectLockedCells="1" selectUn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B09F3-2602-4DB5-A7B8-9C7623ACB902}">
  <dimension ref="A1:Y5"/>
  <sheetViews>
    <sheetView workbookViewId="0">
      <selection activeCell="C16" sqref="C16"/>
    </sheetView>
  </sheetViews>
  <sheetFormatPr defaultRowHeight="18.75"/>
  <cols>
    <col min="1" max="1" width="35.75" bestFit="1" customWidth="1"/>
    <col min="2" max="2" width="21.375" bestFit="1" customWidth="1"/>
    <col min="3" max="3" width="54.625" bestFit="1" customWidth="1"/>
    <col min="4" max="4" width="150" bestFit="1" customWidth="1"/>
    <col min="5" max="5" width="5.25" bestFit="1" customWidth="1"/>
    <col min="6" max="6" width="15.125" bestFit="1" customWidth="1"/>
    <col min="7" max="7" width="21.375" bestFit="1" customWidth="1"/>
    <col min="8" max="8" width="54.625" bestFit="1" customWidth="1"/>
    <col min="9" max="9" width="150" bestFit="1" customWidth="1"/>
    <col min="10" max="10" width="5.25" bestFit="1" customWidth="1"/>
    <col min="11" max="11" width="15.125" bestFit="1" customWidth="1"/>
    <col min="12" max="12" width="21.375" bestFit="1" customWidth="1"/>
    <col min="13" max="13" width="54.625" bestFit="1" customWidth="1"/>
    <col min="14" max="14" width="150" bestFit="1" customWidth="1"/>
    <col min="15" max="15" width="5.25" bestFit="1" customWidth="1"/>
    <col min="16" max="16" width="15.125" bestFit="1" customWidth="1"/>
    <col min="17" max="17" width="21.375" bestFit="1" customWidth="1"/>
    <col min="18" max="18" width="54.625" bestFit="1" customWidth="1"/>
    <col min="19" max="19" width="150" bestFit="1" customWidth="1"/>
    <col min="20" max="20" width="5.25" bestFit="1" customWidth="1"/>
    <col min="21" max="21" width="15.125" bestFit="1" customWidth="1"/>
    <col min="22" max="22" width="21.375" bestFit="1" customWidth="1"/>
    <col min="23" max="23" width="54.625" bestFit="1" customWidth="1"/>
    <col min="24" max="24" width="150" bestFit="1" customWidth="1"/>
    <col min="25" max="25" width="5.25" bestFit="1" customWidth="1"/>
  </cols>
  <sheetData>
    <row r="1" spans="1:25" ht="25.5">
      <c r="A1" s="1" t="s">
        <v>0</v>
      </c>
    </row>
    <row r="3" spans="1:25">
      <c r="A3" t="s">
        <v>1</v>
      </c>
      <c r="F3" t="s">
        <v>8</v>
      </c>
      <c r="K3" t="s">
        <v>7</v>
      </c>
      <c r="P3" t="s">
        <v>6</v>
      </c>
      <c r="U3" t="s">
        <v>5</v>
      </c>
    </row>
    <row r="4" spans="1:25">
      <c r="A4" s="3" t="s">
        <v>2</v>
      </c>
      <c r="B4" s="3" t="s">
        <v>3</v>
      </c>
      <c r="C4" s="3" t="s">
        <v>61</v>
      </c>
      <c r="D4" s="3" t="s">
        <v>4</v>
      </c>
      <c r="E4" s="3" t="s">
        <v>9</v>
      </c>
      <c r="F4" s="3" t="s">
        <v>2</v>
      </c>
      <c r="G4" s="3" t="s">
        <v>3</v>
      </c>
      <c r="H4" s="3" t="s">
        <v>61</v>
      </c>
      <c r="I4" s="3" t="s">
        <v>4</v>
      </c>
      <c r="J4" s="3" t="s">
        <v>9</v>
      </c>
      <c r="K4" s="3" t="s">
        <v>2</v>
      </c>
      <c r="L4" s="3" t="s">
        <v>3</v>
      </c>
      <c r="M4" s="3" t="s">
        <v>61</v>
      </c>
      <c r="N4" s="3" t="s">
        <v>4</v>
      </c>
      <c r="O4" s="3" t="s">
        <v>9</v>
      </c>
      <c r="P4" s="3" t="s">
        <v>2</v>
      </c>
      <c r="Q4" s="3" t="s">
        <v>3</v>
      </c>
      <c r="R4" s="3" t="s">
        <v>61</v>
      </c>
      <c r="S4" s="3" t="s">
        <v>4</v>
      </c>
      <c r="T4" s="3" t="s">
        <v>9</v>
      </c>
      <c r="U4" s="3" t="s">
        <v>2</v>
      </c>
      <c r="V4" s="3" t="s">
        <v>3</v>
      </c>
      <c r="W4" s="3" t="s">
        <v>61</v>
      </c>
      <c r="X4" s="3" t="s">
        <v>4</v>
      </c>
      <c r="Y4" s="3" t="s">
        <v>9</v>
      </c>
    </row>
    <row r="5" spans="1:25">
      <c r="A5" s="3" t="str">
        <f>事業計画書入力シート!Q7</f>
        <v>自動食器洗い機</v>
      </c>
      <c r="B5" s="3" t="str">
        <f>事業計画書入力シート!Q12</f>
        <v>販管費の低減</v>
      </c>
      <c r="C5" s="3" t="str">
        <f>事業計画書入力シート!Q16</f>
        <v>業務の自動化を通じて必要な人員を最適化し人件費を削減</v>
      </c>
      <c r="D5" s="3" t="str">
        <f>事業計画書入力シート!A21</f>
        <v>自動食器洗い機を導入することで、業務の自動化を通じて必要な人員を最適化し人件費の削減を図り、販管費を低減することで、営業利益の増加を図る計画です。</v>
      </c>
      <c r="E5" s="3">
        <f>事業計画書入力シート!A27</f>
        <v>0</v>
      </c>
      <c r="F5" s="3">
        <f>事業計画書入力シート!Q33</f>
        <v>0</v>
      </c>
      <c r="G5" s="3">
        <f>事業計画書入力シート!Q38</f>
        <v>0</v>
      </c>
      <c r="H5" s="3" t="str">
        <f>事業計画書入力シート!Q42</f>
        <v/>
      </c>
      <c r="I5" s="3" t="e">
        <f>事業計画書入力シート!A47</f>
        <v>#N/A</v>
      </c>
      <c r="J5" s="3">
        <f>事業計画書入力シート!A53</f>
        <v>0</v>
      </c>
      <c r="K5" s="3">
        <f>事業計画書入力シート!Q59</f>
        <v>0</v>
      </c>
      <c r="L5" s="3">
        <f>事業計画書入力シート!Q64</f>
        <v>0</v>
      </c>
      <c r="M5" s="3" t="str">
        <f>事業計画書入力シート!Q68</f>
        <v/>
      </c>
      <c r="N5" s="3" t="e">
        <f>事業計画書入力シート!A73</f>
        <v>#N/A</v>
      </c>
      <c r="O5" s="3">
        <f>事業計画書入力シート!A79</f>
        <v>0</v>
      </c>
      <c r="P5" s="3">
        <f>事業計画書入力シート!Q85</f>
        <v>0</v>
      </c>
      <c r="Q5" s="3">
        <f>事業計画書入力シート!Q90</f>
        <v>0</v>
      </c>
      <c r="R5" s="3" t="str">
        <f>事業計画書入力シート!Q94</f>
        <v/>
      </c>
      <c r="S5" s="3" t="e">
        <f>事業計画書入力シート!A99</f>
        <v>#N/A</v>
      </c>
      <c r="T5" s="3">
        <f>事業計画書入力シート!A105</f>
        <v>0</v>
      </c>
      <c r="U5" s="3">
        <f>事業計画書入力シート!Q111</f>
        <v>0</v>
      </c>
      <c r="V5" s="3">
        <f>事業計画書入力シート!Q116</f>
        <v>0</v>
      </c>
      <c r="W5" s="3" t="str">
        <f>事業計画書入力シート!Q120</f>
        <v/>
      </c>
      <c r="X5" s="3" t="e">
        <f>事業計画書入力シート!A125</f>
        <v>#N/A</v>
      </c>
      <c r="Y5" s="3">
        <f>事業計画書入力シート!A131</f>
        <v>0</v>
      </c>
    </row>
  </sheetData>
  <sheetProtection algorithmName="SHA-512" hashValue="v6vcFueC8oLD08x2yDl8sK5eAGM/Mx3a/risQ6BtFTyAPbpZjZc0WrciRqnUWoiIwMVPNC84VVO/T6patkcWgA==" saltValue="hosvd1scaXdVFZwSnuTihg=="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事業計画書入力シート</vt:lpstr>
      <vt:lpstr>Data1</vt:lpstr>
      <vt:lpstr>Data2</vt:lpstr>
      <vt:lpstr>その他</vt:lpstr>
      <vt:lpstr>基本的対策</vt:lpstr>
      <vt:lpstr>基本的対策マスター</vt:lpstr>
      <vt:lpstr>効果マスター</vt:lpstr>
      <vt:lpstr>売上の増大</vt:lpstr>
      <vt:lpstr>販管費の低減</vt:lpstr>
      <vt:lpstr>販売・製造原価の低減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尚之</dc:creator>
  <cp:lastModifiedBy>横須賀市</cp:lastModifiedBy>
  <dcterms:created xsi:type="dcterms:W3CDTF">2015-06-05T18:19:34Z</dcterms:created>
  <dcterms:modified xsi:type="dcterms:W3CDTF">2025-05-30T09:18:55Z</dcterms:modified>
</cp:coreProperties>
</file>