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<sst xmlns="http://schemas.openxmlformats.org/spreadsheetml/2006/main" count="235" uniqueCount="123">
  <si>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</si>
  <si>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</si>
  <si>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</si>
  <si>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</si>
  <si>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</si>
  <si>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</si>
  <si>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</si>
  <si>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</si>
  <si>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</si>
  <si>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</si>
  <si>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</si>
  <si>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</si>
  <si>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</si>
  <si>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</si>
  <si>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</si>
  <si>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</si>
  <si>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</si>
  <si>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</si>
  <si>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</si>
  <si>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</si>
  <si>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</si>
  <si>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</si>
  <si>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</si>
  <si>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</si>
  <si>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</si>
  <si>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</si>
  <si>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</si>
  <si>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</si>
  <si>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</si>
  <si>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</si>
  <si>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</si>
  <si>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</si>
  <si>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</si>
  <si>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</si>
  <si>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</si>
  <si>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</si>
  <si>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</si>
  <si>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</si>
  <si>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</si>
  <si>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</si>
  <si>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</si>
  <si>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</si>
  <si>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</si>
  <si>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</si>
  <si>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</si>
  <si>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</si>
  <si>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</si>
  <si>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</si>
  <si>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</si>
  <si>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</si>
  <si>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</si>
  <si>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</si>
  <si>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</si>
  <si>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</si>
  <si>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</si>
  <si>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</si>
  <si>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</si>
  <si>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</si>
  <si>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</si>
  <si>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</si>
  <si>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</si>
  <si>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</si>
  <si>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</si>
  <si>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</si>
  <si>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</si>
  <si>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</si>
  <si>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</si>
  <si>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</si>
  <si>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</si>
  <si>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</si>
  <si>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</si>
  <si>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</si>
  <si>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</si>
  <si>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</si>
  <si>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</si>
  <si>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</si>
  <si>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</si>
  <si>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</si>
  <si>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</si>
  <si>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</si>
  <si>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</si>
  <si>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</si>
  <si>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</si>
  <si>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</si>
  <si>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</si>
  <si>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</si>
  <si>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</si>
  <si>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</si>
  <si>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</si>
  <si>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</si>
  <si>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</si>
  <si>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</si>
  <si>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</si>
  <si>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</si>
  <si>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</si>
  <si>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</si>
  <si>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</si>
  <si>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</si>
  <si>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</si>
  <si>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</si>
  <si>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</si>
  <si>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</si>
  <si>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</si>
  <si>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</si>
  <si>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</si>
  <si>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</si>
  <si>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</si>
  <si>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</si>
  <si>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横須賀市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</si>
  <si>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</si>
  <si>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</si>
  <si>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</si>
  <si>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</si>
  <si>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</si>
  <si>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</si>
  <si>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</si>
  <si>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</si>
  <si>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</si>
  <si>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</si>
  <si>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　民間企業出身</t>
    <rPh sb="0" eb="3">
      <t>ジチタイ</t>
    </rPh>
    <rPh sb="3" eb="5">
      <t>ショクイン</t>
    </rPh>
    <rPh sb="6" eb="8">
      <t>ミンカン</t>
    </rPh>
    <rPh sb="8" eb="10">
      <t>キギョウ</t>
    </rPh>
    <rPh sb="10" eb="12">
      <t>シュッシン</t>
    </rPh>
    <phoneticPr fontId="4"/>
  </si>
  <si>
    <t>　①有形固定資産減価償却率は類似団体平均値より高く、法定耐用年数に近い資産が多い傾向です。②管渠老朽化率は、類似団体平均値より低いものの、高度経済成長期に布設した管渠が多く老朽化が進むことが予測されます。③管渠改善率は低い値となっており、老朽化した管渠の更新は進んでいませんが、施設更新には多額の費用と長大な時間が必要なことから、ストックマネジメントの活用により長寿命化を図り、施設更新スケジュールの最適化を行います。</t>
    <phoneticPr fontId="4"/>
  </si>
  <si>
    <t>　①経常収支比率は100%以上で類似団体平均値を上回り、②累積欠損金比率も引き続き０％となっています。③流動比率は100%を下回っていますが、平成26年10月に使用料改定を行い、短期的資金は確保しています。④企業債残高対事業規模比率は、企業債償還が進んでおり、減少しています。⑤経費回収率は、前年より更に100%へ近づき、類似団体平均にも近づいています。⑥汚水処理原価が類似団体平均に比べ高い理由は、市内の土地の起伏が大きく、４か所の終末処理場と18か所のポンプ場の維持管理費及び減価償却費がかさむことにあります。⑦施設利用率は人口減少や節水意識の定着などによる処理水量減少により、減少傾向にあります。このため、施設統廃合により、施設規模の適正化を実施します。⑧水洗化率は、未接続世帯への督励効果により、僅かずつ増加しています。</t>
    <phoneticPr fontId="4"/>
  </si>
  <si>
    <t>　人口減少や節水意識の定着などによる需要の減少から施設利用率は低下し、施設自体は老朽化が進み維持管理費用がかさむという、厳しい状況が続いています。
　下水道施設の更新を着実に実施するため、平成23年度から平成33年度までの上下水道事業の方向性を示したマスタープランを策定しています。このプランの経営目標である「いつでも安心して使える止まらない水道・下水道」の達成に向け、具体的な実行計画を策定し、取り組んでいます。
　直近では、上町浄化センターを廃止しポンプ場化する工事に着手しており、今後も施設の更新時期に統廃合・ダウンサイジングを検討していきます。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</si>
</sst>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0.16</c:v>
                </c:pt>
                <c:pt idx="1">
                  <c:v>0.18</c:v>
                </c:pt>
                <c:pt idx="2">
                  <c:v>0.22</c:v>
                </c:pt>
                <c:pt idx="3">
                  <c:v>0.14000000000000001</c:v>
                </c:pt>
                <c:pt idx="4">
                  <c:v>0.03</c:v>
                </c:pt>
              </c:numCache>
            </c:numRef>
          </c:val>
        </c:ser>
        <c:dLbls>
          <c:showLegendKey val="0"/>
          <c:showVal val="0"/>
          <c:showCatName val="0"/>
          <c:showSerName val="0"/>
          <c:showPercent val="0"/>
          <c:showBubbleSize val="0"/>
        </c:dLbls>
        <c:gapWidth val="150"/>
        <c:axId val="189036032"/>
        <c:axId val="1890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189036032"/>
        <c:axId val="189037952"/>
      </c:lineChart>
      <c:dateAx>
        <c:axId val="189036032"/>
        <c:scaling>
          <c:orientation val="minMax"/>
        </c:scaling>
        <c:delete val="1"/>
        <c:axPos val="b"/>
        <c:numFmt formatCode="ge" sourceLinked="1"/>
        <c:majorTickMark val="none"/>
        <c:minorTickMark val="none"/>
        <c:tickLblPos val="none"/>
        <c:crossAx val="189037952"/>
        <c:crosses val="autoZero"/>
        <c:auto val="1"/>
        <c:lblOffset val="100"/>
        <c:baseTimeUnit val="years"/>
      </c:dateAx>
      <c:valAx>
        <c:axId val="1890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64.349999999999994</c:v>
                </c:pt>
                <c:pt idx="1">
                  <c:v>61.41</c:v>
                </c:pt>
                <c:pt idx="2">
                  <c:v>60.97</c:v>
                </c:pt>
                <c:pt idx="3">
                  <c:v>60.75</c:v>
                </c:pt>
                <c:pt idx="4">
                  <c:v>60.9</c:v>
                </c:pt>
              </c:numCache>
            </c:numRef>
          </c:val>
        </c:ser>
        <c:dLbls>
          <c:showLegendKey val="0"/>
          <c:showVal val="0"/>
          <c:showCatName val="0"/>
          <c:showSerName val="0"/>
          <c:showPercent val="0"/>
          <c:showBubbleSize val="0"/>
        </c:dLbls>
        <c:gapWidth val="150"/>
        <c:axId val="189323136"/>
        <c:axId val="1893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189323136"/>
        <c:axId val="189399040"/>
      </c:lineChart>
      <c:dateAx>
        <c:axId val="189323136"/>
        <c:scaling>
          <c:orientation val="minMax"/>
        </c:scaling>
        <c:delete val="1"/>
        <c:axPos val="b"/>
        <c:numFmt formatCode="ge" sourceLinked="1"/>
        <c:majorTickMark val="none"/>
        <c:minorTickMark val="none"/>
        <c:tickLblPos val="none"/>
        <c:crossAx val="189399040"/>
        <c:crosses val="autoZero"/>
        <c:auto val="1"/>
        <c:lblOffset val="100"/>
        <c:baseTimeUnit val="years"/>
      </c:dateAx>
      <c:valAx>
        <c:axId val="1893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95.47</c:v>
                </c:pt>
                <c:pt idx="1">
                  <c:v>95.69</c:v>
                </c:pt>
                <c:pt idx="2">
                  <c:v>95.8</c:v>
                </c:pt>
                <c:pt idx="3">
                  <c:v>95.96</c:v>
                </c:pt>
                <c:pt idx="4">
                  <c:v>96.09</c:v>
                </c:pt>
              </c:numCache>
            </c:numRef>
          </c:val>
        </c:ser>
        <c:dLbls>
          <c:showLegendKey val="0"/>
          <c:showVal val="0"/>
          <c:showCatName val="0"/>
          <c:showSerName val="0"/>
          <c:showPercent val="0"/>
          <c:showBubbleSize val="0"/>
        </c:dLbls>
        <c:gapWidth val="150"/>
        <c:axId val="189421056"/>
        <c:axId val="1894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189421056"/>
        <c:axId val="189422976"/>
      </c:lineChart>
      <c:dateAx>
        <c:axId val="189421056"/>
        <c:scaling>
          <c:orientation val="minMax"/>
        </c:scaling>
        <c:delete val="1"/>
        <c:axPos val="b"/>
        <c:numFmt formatCode="ge" sourceLinked="1"/>
        <c:majorTickMark val="none"/>
        <c:minorTickMark val="none"/>
        <c:tickLblPos val="none"/>
        <c:crossAx val="189422976"/>
        <c:crosses val="autoZero"/>
        <c:auto val="1"/>
        <c:lblOffset val="100"/>
        <c:baseTimeUnit val="years"/>
      </c:dateAx>
      <c:valAx>
        <c:axId val="1894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102.77</c:v>
                </c:pt>
                <c:pt idx="1">
                  <c:v>103.4</c:v>
                </c:pt>
                <c:pt idx="2">
                  <c:v>107</c:v>
                </c:pt>
                <c:pt idx="3">
                  <c:v>110.42</c:v>
                </c:pt>
                <c:pt idx="4">
                  <c:v>110.9</c:v>
                </c:pt>
              </c:numCache>
            </c:numRef>
          </c:val>
        </c:ser>
        <c:dLbls>
          <c:showLegendKey val="0"/>
          <c:showVal val="0"/>
          <c:showCatName val="0"/>
          <c:showSerName val="0"/>
          <c:showPercent val="0"/>
          <c:showBubbleSize val="0"/>
        </c:dLbls>
        <c:gapWidth val="150"/>
        <c:axId val="188880000"/>
        <c:axId val="1888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188880000"/>
        <c:axId val="188881920"/>
      </c:lineChart>
      <c:dateAx>
        <c:axId val="188880000"/>
        <c:scaling>
          <c:orientation val="minMax"/>
        </c:scaling>
        <c:delete val="1"/>
        <c:axPos val="b"/>
        <c:numFmt formatCode="ge" sourceLinked="1"/>
        <c:majorTickMark val="none"/>
        <c:minorTickMark val="none"/>
        <c:tickLblPos val="none"/>
        <c:crossAx val="188881920"/>
        <c:crosses val="autoZero"/>
        <c:auto val="1"/>
        <c:lblOffset val="100"/>
        <c:baseTimeUnit val="years"/>
      </c:dateAx>
      <c:valAx>
        <c:axId val="1888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8.93</c:v>
                </c:pt>
                <c:pt idx="1">
                  <c:v>9.73</c:v>
                </c:pt>
                <c:pt idx="2">
                  <c:v>38.81</c:v>
                </c:pt>
                <c:pt idx="3">
                  <c:v>40.549999999999997</c:v>
                </c:pt>
                <c:pt idx="4">
                  <c:v>42.17</c:v>
                </c:pt>
              </c:numCache>
            </c:numRef>
          </c:val>
        </c:ser>
        <c:dLbls>
          <c:showLegendKey val="0"/>
          <c:showVal val="0"/>
          <c:showCatName val="0"/>
          <c:showSerName val="0"/>
          <c:showPercent val="0"/>
          <c:showBubbleSize val="0"/>
        </c:dLbls>
        <c:gapWidth val="150"/>
        <c:axId val="188908288"/>
        <c:axId val="1889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188908288"/>
        <c:axId val="188910208"/>
      </c:lineChart>
      <c:dateAx>
        <c:axId val="188908288"/>
        <c:scaling>
          <c:orientation val="minMax"/>
        </c:scaling>
        <c:delete val="1"/>
        <c:axPos val="b"/>
        <c:numFmt formatCode="ge" sourceLinked="1"/>
        <c:majorTickMark val="none"/>
        <c:minorTickMark val="none"/>
        <c:tickLblPos val="none"/>
        <c:crossAx val="188910208"/>
        <c:crosses val="autoZero"/>
        <c:auto val="1"/>
        <c:lblOffset val="100"/>
        <c:baseTimeUnit val="years"/>
      </c:dateAx>
      <c:valAx>
        <c:axId val="1889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0.74</c:v>
                </c:pt>
                <c:pt idx="1">
                  <c:v>0.87</c:v>
                </c:pt>
                <c:pt idx="2">
                  <c:v>0.91</c:v>
                </c:pt>
                <c:pt idx="3">
                  <c:v>1.79</c:v>
                </c:pt>
                <c:pt idx="4">
                  <c:v>2.29</c:v>
                </c:pt>
              </c:numCache>
            </c:numRef>
          </c:val>
        </c:ser>
        <c:dLbls>
          <c:showLegendKey val="0"/>
          <c:showVal val="0"/>
          <c:showCatName val="0"/>
          <c:showSerName val="0"/>
          <c:showPercent val="0"/>
          <c:showBubbleSize val="0"/>
        </c:dLbls>
        <c:gapWidth val="150"/>
        <c:axId val="189337984"/>
        <c:axId val="1893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189337984"/>
        <c:axId val="189339904"/>
      </c:lineChart>
      <c:dateAx>
        <c:axId val="189337984"/>
        <c:scaling>
          <c:orientation val="minMax"/>
        </c:scaling>
        <c:delete val="1"/>
        <c:axPos val="b"/>
        <c:numFmt formatCode="ge" sourceLinked="1"/>
        <c:majorTickMark val="none"/>
        <c:minorTickMark val="none"/>
        <c:tickLblPos val="none"/>
        <c:crossAx val="189339904"/>
        <c:crosses val="autoZero"/>
        <c:auto val="1"/>
        <c:lblOffset val="100"/>
        <c:baseTimeUnit val="years"/>
      </c:dateAx>
      <c:valAx>
        <c:axId val="1893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9391232"/>
        <c:axId val="1893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189391232"/>
        <c:axId val="189393152"/>
      </c:lineChart>
      <c:dateAx>
        <c:axId val="189391232"/>
        <c:scaling>
          <c:orientation val="minMax"/>
        </c:scaling>
        <c:delete val="1"/>
        <c:axPos val="b"/>
        <c:numFmt formatCode="ge" sourceLinked="1"/>
        <c:majorTickMark val="none"/>
        <c:minorTickMark val="none"/>
        <c:tickLblPos val="none"/>
        <c:crossAx val="189393152"/>
        <c:crosses val="autoZero"/>
        <c:auto val="1"/>
        <c:lblOffset val="100"/>
        <c:baseTimeUnit val="years"/>
      </c:dateAx>
      <c:valAx>
        <c:axId val="1893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173.18</c:v>
                </c:pt>
                <c:pt idx="1">
                  <c:v>150.25</c:v>
                </c:pt>
                <c:pt idx="2">
                  <c:v>41.15</c:v>
                </c:pt>
                <c:pt idx="3">
                  <c:v>44.24</c:v>
                </c:pt>
                <c:pt idx="4">
                  <c:v>43.85</c:v>
                </c:pt>
              </c:numCache>
            </c:numRef>
          </c:val>
        </c:ser>
        <c:dLbls>
          <c:showLegendKey val="0"/>
          <c:showVal val="0"/>
          <c:showCatName val="0"/>
          <c:showSerName val="0"/>
          <c:showPercent val="0"/>
          <c:showBubbleSize val="0"/>
        </c:dLbls>
        <c:gapWidth val="150"/>
        <c:axId val="189100416"/>
        <c:axId val="1891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189100416"/>
        <c:axId val="189102336"/>
      </c:lineChart>
      <c:dateAx>
        <c:axId val="189100416"/>
        <c:scaling>
          <c:orientation val="minMax"/>
        </c:scaling>
        <c:delete val="1"/>
        <c:axPos val="b"/>
        <c:numFmt formatCode="ge" sourceLinked="1"/>
        <c:majorTickMark val="none"/>
        <c:minorTickMark val="none"/>
        <c:tickLblPos val="none"/>
        <c:crossAx val="189102336"/>
        <c:crosses val="autoZero"/>
        <c:auto val="1"/>
        <c:lblOffset val="100"/>
        <c:baseTimeUnit val="years"/>
      </c:dateAx>
      <c:valAx>
        <c:axId val="1891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652.29999999999995</c:v>
                </c:pt>
                <c:pt idx="1">
                  <c:v>639.85</c:v>
                </c:pt>
                <c:pt idx="2">
                  <c:v>599.32000000000005</c:v>
                </c:pt>
                <c:pt idx="3">
                  <c:v>579.26</c:v>
                </c:pt>
                <c:pt idx="4">
                  <c:v>540.38</c:v>
                </c:pt>
              </c:numCache>
            </c:numRef>
          </c:val>
        </c:ser>
        <c:dLbls>
          <c:showLegendKey val="0"/>
          <c:showVal val="0"/>
          <c:showCatName val="0"/>
          <c:showSerName val="0"/>
          <c:showPercent val="0"/>
          <c:showBubbleSize val="0"/>
        </c:dLbls>
        <c:gapWidth val="150"/>
        <c:axId val="189202432"/>
        <c:axId val="1892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189202432"/>
        <c:axId val="189204352"/>
      </c:lineChart>
      <c:dateAx>
        <c:axId val="189202432"/>
        <c:scaling>
          <c:orientation val="minMax"/>
        </c:scaling>
        <c:delete val="1"/>
        <c:axPos val="b"/>
        <c:numFmt formatCode="ge" sourceLinked="1"/>
        <c:majorTickMark val="none"/>
        <c:minorTickMark val="none"/>
        <c:tickLblPos val="none"/>
        <c:crossAx val="189204352"/>
        <c:crosses val="autoZero"/>
        <c:auto val="1"/>
        <c:lblOffset val="100"/>
        <c:baseTimeUnit val="years"/>
      </c:dateAx>
      <c:valAx>
        <c:axId val="1892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83.25</c:v>
                </c:pt>
                <c:pt idx="1">
                  <c:v>82.51</c:v>
                </c:pt>
                <c:pt idx="2">
                  <c:v>84.51</c:v>
                </c:pt>
                <c:pt idx="3">
                  <c:v>94.47</c:v>
                </c:pt>
                <c:pt idx="4">
                  <c:v>97.02</c:v>
                </c:pt>
              </c:numCache>
            </c:numRef>
          </c:val>
        </c:ser>
        <c:dLbls>
          <c:showLegendKey val="0"/>
          <c:showVal val="0"/>
          <c:showCatName val="0"/>
          <c:showSerName val="0"/>
          <c:showPercent val="0"/>
          <c:showBubbleSize val="0"/>
        </c:dLbls>
        <c:gapWidth val="150"/>
        <c:axId val="189254656"/>
        <c:axId val="1892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189254656"/>
        <c:axId val="189256832"/>
      </c:lineChart>
      <c:dateAx>
        <c:axId val="189254656"/>
        <c:scaling>
          <c:orientation val="minMax"/>
        </c:scaling>
        <c:delete val="1"/>
        <c:axPos val="b"/>
        <c:numFmt formatCode="ge" sourceLinked="1"/>
        <c:majorTickMark val="none"/>
        <c:minorTickMark val="none"/>
        <c:tickLblPos val="none"/>
        <c:crossAx val="189256832"/>
        <c:crosses val="autoZero"/>
        <c:auto val="1"/>
        <c:lblOffset val="100"/>
        <c:baseTimeUnit val="years"/>
      </c:dateAx>
      <c:valAx>
        <c:axId val="1892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168.33</c:v>
                </c:pt>
                <c:pt idx="1">
                  <c:v>169.6</c:v>
                </c:pt>
                <c:pt idx="2">
                  <c:v>176.73</c:v>
                </c:pt>
                <c:pt idx="3">
                  <c:v>173.32</c:v>
                </c:pt>
                <c:pt idx="4">
                  <c:v>169.27</c:v>
                </c:pt>
              </c:numCache>
            </c:numRef>
          </c:val>
        </c:ser>
        <c:dLbls>
          <c:showLegendKey val="0"/>
          <c:showVal val="0"/>
          <c:showCatName val="0"/>
          <c:showSerName val="0"/>
          <c:showPercent val="0"/>
          <c:showBubbleSize val="0"/>
        </c:dLbls>
        <c:gapWidth val="150"/>
        <c:axId val="189286656"/>
        <c:axId val="1892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189286656"/>
        <c:axId val="189288832"/>
      </c:lineChart>
      <c:dateAx>
        <c:axId val="189286656"/>
        <c:scaling>
          <c:orientation val="minMax"/>
        </c:scaling>
        <c:delete val="1"/>
        <c:axPos val="b"/>
        <c:numFmt formatCode="ge" sourceLinked="1"/>
        <c:majorTickMark val="none"/>
        <c:minorTickMark val="none"/>
        <c:tickLblPos val="none"/>
        <c:crossAx val="189288832"/>
        <c:crosses val="autoZero"/>
        <c:auto val="1"/>
        <c:lblOffset val="100"/>
        <c:baseTimeUnit val="years"/>
      </c:dateAx>
      <c:valAx>
        <c:axId val="1892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神奈川県　横須賀市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t="s">
        <v>119</v>
      </c>
      <c r="AE8" s="74"/>
      <c r="AF8" s="74"/>
      <c r="AG8" s="74"/>
      <c r="AH8" s="74"/>
      <c r="AI8" s="74"/>
      <c r="AJ8" s="74"/>
      <c r="AK8" s="4"/>
      <c r="AL8" s="68">
        <f>データ!S6</f>
        <v>412026</v>
      </c>
      <c r="AM8" s="68"/>
      <c r="AN8" s="68"/>
      <c r="AO8" s="68"/>
      <c r="AP8" s="68"/>
      <c r="AQ8" s="68"/>
      <c r="AR8" s="68"/>
      <c r="AS8" s="68"/>
      <c r="AT8" s="67">
        <f>データ!T6</f>
        <v>100.83</v>
      </c>
      <c r="AU8" s="67"/>
      <c r="AV8" s="67"/>
      <c r="AW8" s="67"/>
      <c r="AX8" s="67"/>
      <c r="AY8" s="67"/>
      <c r="AZ8" s="67"/>
      <c r="BA8" s="67"/>
      <c r="BB8" s="67">
        <f>データ!U6</f>
        <v>4086.34</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63.98</v>
      </c>
      <c r="J10" s="67"/>
      <c r="K10" s="67"/>
      <c r="L10" s="67"/>
      <c r="M10" s="67"/>
      <c r="N10" s="67"/>
      <c r="O10" s="67"/>
      <c r="P10" s="67">
        <f>データ!P6</f>
        <v>97.75</v>
      </c>
      <c r="Q10" s="67"/>
      <c r="R10" s="67"/>
      <c r="S10" s="67"/>
      <c r="T10" s="67"/>
      <c r="U10" s="67"/>
      <c r="V10" s="67"/>
      <c r="W10" s="67">
        <f>データ!Q6</f>
        <v>76.58</v>
      </c>
      <c r="X10" s="67"/>
      <c r="Y10" s="67"/>
      <c r="Z10" s="67"/>
      <c r="AA10" s="67"/>
      <c r="AB10" s="67"/>
      <c r="AC10" s="67"/>
      <c r="AD10" s="68">
        <f>データ!R6</f>
        <v>2398</v>
      </c>
      <c r="AE10" s="68"/>
      <c r="AF10" s="68"/>
      <c r="AG10" s="68"/>
      <c r="AH10" s="68"/>
      <c r="AI10" s="68"/>
      <c r="AJ10" s="68"/>
      <c r="AK10" s="2"/>
      <c r="AL10" s="68">
        <f>データ!V6</f>
        <v>400659</v>
      </c>
      <c r="AM10" s="68"/>
      <c r="AN10" s="68"/>
      <c r="AO10" s="68"/>
      <c r="AP10" s="68"/>
      <c r="AQ10" s="68"/>
      <c r="AR10" s="68"/>
      <c r="AS10" s="68"/>
      <c r="AT10" s="67">
        <f>データ!W6</f>
        <v>58.52</v>
      </c>
      <c r="AU10" s="67"/>
      <c r="AV10" s="67"/>
      <c r="AW10" s="67"/>
      <c r="AX10" s="67"/>
      <c r="AY10" s="67"/>
      <c r="AZ10" s="67"/>
      <c r="BA10" s="67"/>
      <c r="BB10" s="67">
        <f>データ!X6</f>
        <v>6846.53</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142018</v>
      </c>
      <c r="D6" s="34">
        <f t="shared" si="3"/>
        <v>46</v>
      </c>
      <c r="E6" s="34">
        <f t="shared" si="3"/>
        <v>17</v>
      </c>
      <c r="F6" s="34">
        <f t="shared" si="3"/>
        <v>1</v>
      </c>
      <c r="G6" s="34">
        <f t="shared" si="3"/>
        <v>0</v>
      </c>
      <c r="H6" s="34" t="str">
        <f t="shared" si="3"/>
        <v>神奈川県　横須賀市</v>
      </c>
      <c r="I6" s="34" t="str">
        <f t="shared" si="3"/>
        <v>法適用</v>
      </c>
      <c r="J6" s="34" t="str">
        <f t="shared" si="3"/>
        <v>下水道事業</v>
      </c>
      <c r="K6" s="34" t="str">
        <f t="shared" si="3"/>
        <v>公共下水道</v>
      </c>
      <c r="L6" s="34" t="str">
        <f t="shared" si="3"/>
        <v>Ac1</v>
      </c>
      <c r="M6" s="34">
        <f t="shared" si="3"/>
        <v>0</v>
      </c>
      <c r="N6" s="35" t="str">
        <f t="shared" si="3"/>
        <v>-</v>
      </c>
      <c r="O6" s="35">
        <f t="shared" si="3"/>
        <v>63.98</v>
      </c>
      <c r="P6" s="35">
        <f t="shared" si="3"/>
        <v>97.75</v>
      </c>
      <c r="Q6" s="35">
        <f t="shared" si="3"/>
        <v>76.58</v>
      </c>
      <c r="R6" s="35">
        <f t="shared" si="3"/>
        <v>2398</v>
      </c>
      <c r="S6" s="35">
        <f t="shared" si="3"/>
        <v>412026</v>
      </c>
      <c r="T6" s="35">
        <f t="shared" si="3"/>
        <v>100.83</v>
      </c>
      <c r="U6" s="35">
        <f t="shared" si="3"/>
        <v>4086.34</v>
      </c>
      <c r="V6" s="35">
        <f t="shared" si="3"/>
        <v>400659</v>
      </c>
      <c r="W6" s="35">
        <f t="shared" si="3"/>
        <v>58.52</v>
      </c>
      <c r="X6" s="35">
        <f t="shared" si="3"/>
        <v>6846.53</v>
      </c>
      <c r="Y6" s="36">
        <f>IF(Y7="",NA(),Y7)</f>
        <v>102.77</v>
      </c>
      <c r="Z6" s="36">
        <f t="shared" ref="Z6:AH6" si="4">IF(Z7="",NA(),Z7)</f>
        <v>103.4</v>
      </c>
      <c r="AA6" s="36">
        <f t="shared" si="4"/>
        <v>107</v>
      </c>
      <c r="AB6" s="36">
        <f t="shared" si="4"/>
        <v>110.42</v>
      </c>
      <c r="AC6" s="36">
        <f t="shared" si="4"/>
        <v>110.9</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173.18</v>
      </c>
      <c r="AV6" s="36">
        <f t="shared" ref="AV6:BD6" si="6">IF(AV7="",NA(),AV7)</f>
        <v>150.25</v>
      </c>
      <c r="AW6" s="36">
        <f t="shared" si="6"/>
        <v>41.15</v>
      </c>
      <c r="AX6" s="36">
        <f t="shared" si="6"/>
        <v>44.24</v>
      </c>
      <c r="AY6" s="36">
        <f t="shared" si="6"/>
        <v>43.85</v>
      </c>
      <c r="AZ6" s="36">
        <f t="shared" si="6"/>
        <v>184.15</v>
      </c>
      <c r="BA6" s="36">
        <f t="shared" si="6"/>
        <v>205.35</v>
      </c>
      <c r="BB6" s="36">
        <f t="shared" si="6"/>
        <v>52.63</v>
      </c>
      <c r="BC6" s="36">
        <f t="shared" si="6"/>
        <v>54.09</v>
      </c>
      <c r="BD6" s="36">
        <f t="shared" si="6"/>
        <v>54.03</v>
      </c>
      <c r="BE6" s="35" t="str">
        <f>IF(BE7="","",IF(BE7="-","【-】","【"&amp;SUBSTITUTE(TEXT(BE7,"#,##0.00"),"-","△")&amp;"】"))</f>
        <v>【59.95】</v>
      </c>
      <c r="BF6" s="36">
        <f>IF(BF7="",NA(),BF7)</f>
        <v>652.29999999999995</v>
      </c>
      <c r="BG6" s="36">
        <f t="shared" ref="BG6:BO6" si="7">IF(BG7="",NA(),BG7)</f>
        <v>639.85</v>
      </c>
      <c r="BH6" s="36">
        <f t="shared" si="7"/>
        <v>599.32000000000005</v>
      </c>
      <c r="BI6" s="36">
        <f t="shared" si="7"/>
        <v>579.26</v>
      </c>
      <c r="BJ6" s="36">
        <f t="shared" si="7"/>
        <v>540.38</v>
      </c>
      <c r="BK6" s="36">
        <f t="shared" si="7"/>
        <v>941.18</v>
      </c>
      <c r="BL6" s="36">
        <f t="shared" si="7"/>
        <v>893.45</v>
      </c>
      <c r="BM6" s="36">
        <f t="shared" si="7"/>
        <v>843.57</v>
      </c>
      <c r="BN6" s="36">
        <f t="shared" si="7"/>
        <v>845.86</v>
      </c>
      <c r="BO6" s="36">
        <f t="shared" si="7"/>
        <v>802.49</v>
      </c>
      <c r="BP6" s="35" t="str">
        <f>IF(BP7="","",IF(BP7="-","【-】","【"&amp;SUBSTITUTE(TEXT(BP7,"#,##0.00"),"-","△")&amp;"】"))</f>
        <v>【728.30】</v>
      </c>
      <c r="BQ6" s="36">
        <f>IF(BQ7="",NA(),BQ7)</f>
        <v>83.25</v>
      </c>
      <c r="BR6" s="36">
        <f t="shared" ref="BR6:BZ6" si="8">IF(BR7="",NA(),BR7)</f>
        <v>82.51</v>
      </c>
      <c r="BS6" s="36">
        <f t="shared" si="8"/>
        <v>84.51</v>
      </c>
      <c r="BT6" s="36">
        <f t="shared" si="8"/>
        <v>94.47</v>
      </c>
      <c r="BU6" s="36">
        <f t="shared" si="8"/>
        <v>97.02</v>
      </c>
      <c r="BV6" s="36">
        <f t="shared" si="8"/>
        <v>93.55</v>
      </c>
      <c r="BW6" s="36">
        <f t="shared" si="8"/>
        <v>95.24</v>
      </c>
      <c r="BX6" s="36">
        <f t="shared" si="8"/>
        <v>99.86</v>
      </c>
      <c r="BY6" s="36">
        <f t="shared" si="8"/>
        <v>101.88</v>
      </c>
      <c r="BZ6" s="36">
        <f t="shared" si="8"/>
        <v>103.18</v>
      </c>
      <c r="CA6" s="35" t="str">
        <f>IF(CA7="","",IF(CA7="-","【-】","【"&amp;SUBSTITUTE(TEXT(CA7,"#,##0.00"),"-","△")&amp;"】"))</f>
        <v>【100.04】</v>
      </c>
      <c r="CB6" s="36">
        <f>IF(CB7="",NA(),CB7)</f>
        <v>168.33</v>
      </c>
      <c r="CC6" s="36">
        <f t="shared" ref="CC6:CK6" si="9">IF(CC7="",NA(),CC7)</f>
        <v>169.6</v>
      </c>
      <c r="CD6" s="36">
        <f t="shared" si="9"/>
        <v>176.73</v>
      </c>
      <c r="CE6" s="36">
        <f t="shared" si="9"/>
        <v>173.32</v>
      </c>
      <c r="CF6" s="36">
        <f t="shared" si="9"/>
        <v>169.27</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64.349999999999994</v>
      </c>
      <c r="CN6" s="36">
        <f t="shared" ref="CN6:CV6" si="10">IF(CN7="",NA(),CN7)</f>
        <v>61.41</v>
      </c>
      <c r="CO6" s="36">
        <f t="shared" si="10"/>
        <v>60.97</v>
      </c>
      <c r="CP6" s="36">
        <f t="shared" si="10"/>
        <v>60.75</v>
      </c>
      <c r="CQ6" s="36">
        <f t="shared" si="10"/>
        <v>60.9</v>
      </c>
      <c r="CR6" s="36">
        <f t="shared" si="10"/>
        <v>61.73</v>
      </c>
      <c r="CS6" s="36">
        <f t="shared" si="10"/>
        <v>61.1</v>
      </c>
      <c r="CT6" s="36">
        <f t="shared" si="10"/>
        <v>61.03</v>
      </c>
      <c r="CU6" s="36">
        <f t="shared" si="10"/>
        <v>62.5</v>
      </c>
      <c r="CV6" s="36">
        <f t="shared" si="10"/>
        <v>63.26</v>
      </c>
      <c r="CW6" s="35" t="str">
        <f>IF(CW7="","",IF(CW7="-","【-】","【"&amp;SUBSTITUTE(TEXT(CW7,"#,##0.00"),"-","△")&amp;"】"))</f>
        <v>【60.09】</v>
      </c>
      <c r="CX6" s="36">
        <f>IF(CX7="",NA(),CX7)</f>
        <v>95.47</v>
      </c>
      <c r="CY6" s="36">
        <f t="shared" ref="CY6:DG6" si="11">IF(CY7="",NA(),CY7)</f>
        <v>95.69</v>
      </c>
      <c r="CZ6" s="36">
        <f t="shared" si="11"/>
        <v>95.8</v>
      </c>
      <c r="DA6" s="36">
        <f t="shared" si="11"/>
        <v>95.96</v>
      </c>
      <c r="DB6" s="36">
        <f t="shared" si="11"/>
        <v>96.09</v>
      </c>
      <c r="DC6" s="36">
        <f t="shared" si="11"/>
        <v>93.1</v>
      </c>
      <c r="DD6" s="36">
        <f t="shared" si="11"/>
        <v>93.47</v>
      </c>
      <c r="DE6" s="36">
        <f t="shared" si="11"/>
        <v>93.83</v>
      </c>
      <c r="DF6" s="36">
        <f t="shared" si="11"/>
        <v>93.88</v>
      </c>
      <c r="DG6" s="36">
        <f t="shared" si="11"/>
        <v>94.07</v>
      </c>
      <c r="DH6" s="35" t="str">
        <f>IF(DH7="","",IF(DH7="-","【-】","【"&amp;SUBSTITUTE(TEXT(DH7,"#,##0.00"),"-","△")&amp;"】"))</f>
        <v>【94.90】</v>
      </c>
      <c r="DI6" s="36">
        <f>IF(DI7="",NA(),DI7)</f>
        <v>8.93</v>
      </c>
      <c r="DJ6" s="36">
        <f t="shared" ref="DJ6:DR6" si="12">IF(DJ7="",NA(),DJ7)</f>
        <v>9.73</v>
      </c>
      <c r="DK6" s="36">
        <f t="shared" si="12"/>
        <v>38.81</v>
      </c>
      <c r="DL6" s="36">
        <f t="shared" si="12"/>
        <v>40.549999999999997</v>
      </c>
      <c r="DM6" s="36">
        <f t="shared" si="12"/>
        <v>42.17</v>
      </c>
      <c r="DN6" s="36">
        <f t="shared" si="12"/>
        <v>15.36</v>
      </c>
      <c r="DO6" s="36">
        <f t="shared" si="12"/>
        <v>16.57</v>
      </c>
      <c r="DP6" s="36">
        <f t="shared" si="12"/>
        <v>28.06</v>
      </c>
      <c r="DQ6" s="36">
        <f t="shared" si="12"/>
        <v>29.48</v>
      </c>
      <c r="DR6" s="36">
        <f t="shared" si="12"/>
        <v>28.95</v>
      </c>
      <c r="DS6" s="35" t="str">
        <f>IF(DS7="","",IF(DS7="-","【-】","【"&amp;SUBSTITUTE(TEXT(DS7,"#,##0.00"),"-","△")&amp;"】"))</f>
        <v>【37.36】</v>
      </c>
      <c r="DT6" s="36">
        <f>IF(DT7="",NA(),DT7)</f>
        <v>0.74</v>
      </c>
      <c r="DU6" s="36">
        <f t="shared" ref="DU6:EC6" si="13">IF(DU7="",NA(),DU7)</f>
        <v>0.87</v>
      </c>
      <c r="DV6" s="36">
        <f t="shared" si="13"/>
        <v>0.91</v>
      </c>
      <c r="DW6" s="36">
        <f t="shared" si="13"/>
        <v>1.79</v>
      </c>
      <c r="DX6" s="36">
        <f t="shared" si="13"/>
        <v>2.29</v>
      </c>
      <c r="DY6" s="36">
        <f t="shared" si="13"/>
        <v>2.81</v>
      </c>
      <c r="DZ6" s="36">
        <f t="shared" si="13"/>
        <v>3.11</v>
      </c>
      <c r="EA6" s="36">
        <f t="shared" si="13"/>
        <v>3.32</v>
      </c>
      <c r="EB6" s="36">
        <f t="shared" si="13"/>
        <v>3.89</v>
      </c>
      <c r="EC6" s="36">
        <f t="shared" si="13"/>
        <v>4.07</v>
      </c>
      <c r="ED6" s="35" t="str">
        <f>IF(ED7="","",IF(ED7="-","【-】","【"&amp;SUBSTITUTE(TEXT(ED7,"#,##0.00"),"-","△")&amp;"】"))</f>
        <v>【4.96】</v>
      </c>
      <c r="EE6" s="36">
        <f>IF(EE7="",NA(),EE7)</f>
        <v>0.16</v>
      </c>
      <c r="EF6" s="36">
        <f t="shared" ref="EF6:EN6" si="14">IF(EF7="",NA(),EF7)</f>
        <v>0.18</v>
      </c>
      <c r="EG6" s="36">
        <f t="shared" si="14"/>
        <v>0.22</v>
      </c>
      <c r="EH6" s="36">
        <f t="shared" si="14"/>
        <v>0.14000000000000001</v>
      </c>
      <c r="EI6" s="36">
        <f t="shared" si="14"/>
        <v>0.03</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142018</v>
      </c>
      <c r="D7" s="38">
        <v>46</v>
      </c>
      <c r="E7" s="38">
        <v>17</v>
      </c>
      <c r="F7" s="38">
        <v>1</v>
      </c>
      <c r="G7" s="38">
        <v>0</v>
      </c>
      <c r="H7" s="38" t="s">
        <v>108</v>
      </c>
      <c r="I7" s="38" t="s">
        <v>109</v>
      </c>
      <c r="J7" s="38" t="s">
        <v>110</v>
      </c>
      <c r="K7" s="38" t="s">
        <v>111</v>
      </c>
      <c r="L7" s="38" t="s">
        <v>112</v>
      </c>
      <c r="M7" s="38"/>
      <c r="N7" s="39" t="s">
        <v>113</v>
      </c>
      <c r="O7" s="39">
        <v>63.98</v>
      </c>
      <c r="P7" s="39">
        <v>97.75</v>
      </c>
      <c r="Q7" s="39">
        <v>76.58</v>
      </c>
      <c r="R7" s="39">
        <v>2398</v>
      </c>
      <c r="S7" s="39">
        <v>412026</v>
      </c>
      <c r="T7" s="39">
        <v>100.83</v>
      </c>
      <c r="U7" s="39">
        <v>4086.34</v>
      </c>
      <c r="V7" s="39">
        <v>400659</v>
      </c>
      <c r="W7" s="39">
        <v>58.52</v>
      </c>
      <c r="X7" s="39">
        <v>6846.53</v>
      </c>
      <c r="Y7" s="39">
        <v>102.77</v>
      </c>
      <c r="Z7" s="39">
        <v>103.4</v>
      </c>
      <c r="AA7" s="39">
        <v>107</v>
      </c>
      <c r="AB7" s="39">
        <v>110.42</v>
      </c>
      <c r="AC7" s="39">
        <v>110.9</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173.18</v>
      </c>
      <c r="AV7" s="39">
        <v>150.25</v>
      </c>
      <c r="AW7" s="39">
        <v>41.15</v>
      </c>
      <c r="AX7" s="39">
        <v>44.24</v>
      </c>
      <c r="AY7" s="39">
        <v>43.85</v>
      </c>
      <c r="AZ7" s="39">
        <v>184.15</v>
      </c>
      <c r="BA7" s="39">
        <v>205.35</v>
      </c>
      <c r="BB7" s="39">
        <v>52.63</v>
      </c>
      <c r="BC7" s="39">
        <v>54.09</v>
      </c>
      <c r="BD7" s="39">
        <v>54.03</v>
      </c>
      <c r="BE7" s="39">
        <v>59.95</v>
      </c>
      <c r="BF7" s="39">
        <v>652.29999999999995</v>
      </c>
      <c r="BG7" s="39">
        <v>639.85</v>
      </c>
      <c r="BH7" s="39">
        <v>599.32000000000005</v>
      </c>
      <c r="BI7" s="39">
        <v>579.26</v>
      </c>
      <c r="BJ7" s="39">
        <v>540.38</v>
      </c>
      <c r="BK7" s="39">
        <v>941.18</v>
      </c>
      <c r="BL7" s="39">
        <v>893.45</v>
      </c>
      <c r="BM7" s="39">
        <v>843.57</v>
      </c>
      <c r="BN7" s="39">
        <v>845.86</v>
      </c>
      <c r="BO7" s="39">
        <v>802.49</v>
      </c>
      <c r="BP7" s="39">
        <v>728.3</v>
      </c>
      <c r="BQ7" s="39">
        <v>83.25</v>
      </c>
      <c r="BR7" s="39">
        <v>82.51</v>
      </c>
      <c r="BS7" s="39">
        <v>84.51</v>
      </c>
      <c r="BT7" s="39">
        <v>94.47</v>
      </c>
      <c r="BU7" s="39">
        <v>97.02</v>
      </c>
      <c r="BV7" s="39">
        <v>93.55</v>
      </c>
      <c r="BW7" s="39">
        <v>95.24</v>
      </c>
      <c r="BX7" s="39">
        <v>99.86</v>
      </c>
      <c r="BY7" s="39">
        <v>101.88</v>
      </c>
      <c r="BZ7" s="39">
        <v>103.18</v>
      </c>
      <c r="CA7" s="39">
        <v>100.04</v>
      </c>
      <c r="CB7" s="39">
        <v>168.33</v>
      </c>
      <c r="CC7" s="39">
        <v>169.6</v>
      </c>
      <c r="CD7" s="39">
        <v>176.73</v>
      </c>
      <c r="CE7" s="39">
        <v>173.32</v>
      </c>
      <c r="CF7" s="39">
        <v>169.27</v>
      </c>
      <c r="CG7" s="39">
        <v>153.24</v>
      </c>
      <c r="CH7" s="39">
        <v>150.75</v>
      </c>
      <c r="CI7" s="39">
        <v>147.29</v>
      </c>
      <c r="CJ7" s="39">
        <v>143.15</v>
      </c>
      <c r="CK7" s="39">
        <v>141.11000000000001</v>
      </c>
      <c r="CL7" s="39">
        <v>137.82</v>
      </c>
      <c r="CM7" s="39">
        <v>64.349999999999994</v>
      </c>
      <c r="CN7" s="39">
        <v>61.41</v>
      </c>
      <c r="CO7" s="39">
        <v>60.97</v>
      </c>
      <c r="CP7" s="39">
        <v>60.75</v>
      </c>
      <c r="CQ7" s="39">
        <v>60.9</v>
      </c>
      <c r="CR7" s="39">
        <v>61.73</v>
      </c>
      <c r="CS7" s="39">
        <v>61.1</v>
      </c>
      <c r="CT7" s="39">
        <v>61.03</v>
      </c>
      <c r="CU7" s="39">
        <v>62.5</v>
      </c>
      <c r="CV7" s="39">
        <v>63.26</v>
      </c>
      <c r="CW7" s="39">
        <v>60.09</v>
      </c>
      <c r="CX7" s="39">
        <v>95.47</v>
      </c>
      <c r="CY7" s="39">
        <v>95.69</v>
      </c>
      <c r="CZ7" s="39">
        <v>95.8</v>
      </c>
      <c r="DA7" s="39">
        <v>95.96</v>
      </c>
      <c r="DB7" s="39">
        <v>96.09</v>
      </c>
      <c r="DC7" s="39">
        <v>93.1</v>
      </c>
      <c r="DD7" s="39">
        <v>93.47</v>
      </c>
      <c r="DE7" s="39">
        <v>93.83</v>
      </c>
      <c r="DF7" s="39">
        <v>93.88</v>
      </c>
      <c r="DG7" s="39">
        <v>94.07</v>
      </c>
      <c r="DH7" s="39">
        <v>94.9</v>
      </c>
      <c r="DI7" s="39">
        <v>8.93</v>
      </c>
      <c r="DJ7" s="39">
        <v>9.73</v>
      </c>
      <c r="DK7" s="39">
        <v>38.81</v>
      </c>
      <c r="DL7" s="39">
        <v>40.549999999999997</v>
      </c>
      <c r="DM7" s="39">
        <v>42.17</v>
      </c>
      <c r="DN7" s="39">
        <v>15.36</v>
      </c>
      <c r="DO7" s="39">
        <v>16.57</v>
      </c>
      <c r="DP7" s="39">
        <v>28.06</v>
      </c>
      <c r="DQ7" s="39">
        <v>29.48</v>
      </c>
      <c r="DR7" s="39">
        <v>28.95</v>
      </c>
      <c r="DS7" s="39">
        <v>37.36</v>
      </c>
      <c r="DT7" s="39">
        <v>0.74</v>
      </c>
      <c r="DU7" s="39">
        <v>0.87</v>
      </c>
      <c r="DV7" s="39">
        <v>0.91</v>
      </c>
      <c r="DW7" s="39">
        <v>1.79</v>
      </c>
      <c r="DX7" s="39">
        <v>2.29</v>
      </c>
      <c r="DY7" s="39">
        <v>2.81</v>
      </c>
      <c r="DZ7" s="39">
        <v>3.11</v>
      </c>
      <c r="EA7" s="39">
        <v>3.32</v>
      </c>
      <c r="EB7" s="39">
        <v>3.89</v>
      </c>
      <c r="EC7" s="39">
        <v>4.07</v>
      </c>
      <c r="ED7" s="39">
        <v>4.96</v>
      </c>
      <c r="EE7" s="39">
        <v>0.16</v>
      </c>
      <c r="EF7" s="39">
        <v>0.18</v>
      </c>
      <c r="EG7" s="39">
        <v>0.22</v>
      </c>
      <c r="EH7" s="39">
        <v>0.14000000000000001</v>
      </c>
      <c r="EI7" s="39">
        <v>0.03</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横須賀市上下水道局</cp:lastModifiedBy>
  <cp:lastPrinted>2018-01-30T05:13:57Z</cp:lastPrinted>
  <dcterms:created xsi:type="dcterms:W3CDTF">2017-12-25T01:50:42Z</dcterms:created>
  <dcterms:modified xsi:type="dcterms:W3CDTF">2018-02-26T23:26:25Z</dcterms:modified>
</cp:coreProperties>
</file>