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1\keieiryoukin\M．経営係\01経営企画\02統計調査\19経営比較分析表\H31(R01)\"/>
    </mc:Choice>
  </mc:AlternateContent>
  <workbookProtection workbookAlgorithmName="SHA-512" workbookHashValue="USdRDNm5Ej9djGKdTtgOT+TRzuwGvkD0JY7/IgjCeVlAqZD/LvF4PxixMN7aeCTMKa42yjPfHHBaunvpV4yObw==" workbookSaltValue="JXyLNZim+FHpON3PBQh3jg==" workbookSpinCount="100000" lockStructure="1"/>
  <bookViews>
    <workbookView xWindow="0" yWindow="0" windowWidth="15360" windowHeight="7635"/>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<sst xmlns="http://schemas.openxmlformats.org/spreadsheetml/2006/main" count="223" uniqueCount="111">
  <si>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</si>
  <si>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</si>
  <si>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</si>
  <si>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</si>
  <si>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</si>
  <si>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</si>
  <si>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</si>
  <si>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</si>
  <si>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</si>
  <si>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</si>
  <si>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</si>
  <si>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</si>
  <si>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</si>
  <si>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</si>
  <si>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</si>
  <si>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</si>
  <si>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</si>
  <si>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</si>
  <si>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</si>
  <si>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</si>
  <si>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</si>
  <si>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</si>
  <si>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</si>
  <si>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</si>
  <si>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</si>
  <si>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</si>
  <si>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</si>
  <si>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</si>
  <si>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</si>
  <si>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</si>
  <si>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</si>
  <si>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</si>
  <si>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</si>
  <si>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</si>
  <si>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</si>
  <si>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</si>
  <si>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</si>
  <si>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</si>
  <si>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</si>
  <si>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</si>
  <si>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</si>
  <si>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</si>
  <si>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</si>
  <si>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</si>
  <si>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</si>
  <si>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</si>
  <si>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</si>
  <si>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</si>
  <si>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</si>
  <si>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</si>
  <si>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</si>
  <si>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</si>
  <si>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</si>
  <si>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</si>
  <si>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</si>
  <si>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</si>
  <si>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</si>
  <si>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</si>
  <si>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</si>
  <si>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</si>
  <si>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</si>
  <si>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</si>
  <si>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</si>
  <si>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</si>
  <si>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</si>
  <si>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</si>
  <si>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</si>
  <si>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</si>
  <si>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</si>
  <si>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</si>
  <si>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</si>
  <si>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</si>
  <si>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</si>
  <si>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</si>
  <si>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</si>
  <si>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</si>
  <si>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</si>
  <si>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</si>
  <si>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</si>
  <si>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</si>
  <si>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</si>
  <si>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</si>
  <si>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</si>
  <si>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</si>
  <si>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</si>
  <si>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</si>
  <si>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</si>
  <si>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</si>
  <si>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</si>
  <si>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</si>
  <si>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</si>
  <si>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</si>
  <si>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</si>
  <si>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</si>
  <si>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</si>
  <si>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</si>
  <si>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</si>
  <si>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</si>
  <si>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</si>
  <si>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</si>
  <si>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</si>
  <si>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</si>
  <si>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</si>
  <si>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</si>
  <si>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</si>
  <si>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</si>
  <si>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</si>
  <si>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</si>
  <si>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①有形固定資産減価償却率は類似団体平均値より高く、法定耐用年数に近い資産が多い傾向です。
　②管渠老朽化率は、類似団体平均値より低いものの、高度経済成長期に布設した管渠が多く老朽化が進むことが予測されます。
　③管渠改善率は低い値となっており、老朽化した管渠の更新は進んでいませんが、施設更新には費用と時間が必要なことから、ストックマネジメントの活用により長寿命化を図り、施設更新スケジュールの最適化と費用の平準化・低減を進めます。</t>
    <rPh sb="212" eb="213">
      <t>スス</t>
    </rPh>
    <phoneticPr fontId="4"/>
  </si>
  <si>
    <r>
      <t>　①経常収支比率は100%以上</t>
    </r>
    <r>
      <rPr>
        <sz val="11"/>
        <rFont val="ＭＳ ゴシック"/>
        <family val="3"/>
        <charset val="128"/>
      </rPr>
      <t>で類似団体平均値を下回っていますが、経営の健全性・効率性は保たれています。</t>
    </r>
    <r>
      <rPr>
        <sz val="11"/>
        <color theme="1"/>
        <rFont val="ＭＳ ゴシック"/>
        <family val="3"/>
        <charset val="128"/>
      </rPr>
      <t xml:space="preserve">
　②累積欠損金比率も引き続き０％となっています。
　③流動比率は100%を下回っていますが、平成26年10月に使用料改定を行い、短期的資金は確保しています。
　④企業債残高対事業規模比率は、企業債償還が進んでおり、減少しています。
　⑤経費回収率は、100%を上回り、使用料で回収すべき経費を全て使用料で賄えており、類似団体平均も上回りました。
　⑥汚水処理原価は、市内の土地の起伏が大きく、18か所のポンプ場と４か所の終末処理場が稼働し、その維持管理費及び減価償却費がかさむため、類似団体平均に比べ高くなっています。
　⑦施設利用率は人口減少や節水意識の定着などによる水需要の減少から汚水処理水量の減少により、減少傾向にあります。このため、施設統廃合により、施設規模の最適化を実施します。
　⑧水洗化率は、未接続世帯への督励効果により、僅かずつ増加しています。</t>
    </r>
    <rPh sb="24" eb="25">
      <t>シタ</t>
    </rPh>
    <rPh sb="33" eb="35">
      <t>ケイエイ</t>
    </rPh>
    <rPh sb="36" eb="39">
      <t>ケンゼンセイ</t>
    </rPh>
    <rPh sb="40" eb="43">
      <t>コウリツセイ</t>
    </rPh>
    <rPh sb="44" eb="45">
      <t>タモ</t>
    </rPh>
    <phoneticPr fontId="4"/>
  </si>
  <si>
    <r>
      <t>　人口減少や節水意識の定着などによる需要の減少から施設利用率は減少傾向にあり、施設自体は老朽化が進み維持管理費用がかさむという、大変厳しい状況が続いています。
　下水道施設の更新を着実に実施するため、平成23年度から</t>
    </r>
    <r>
      <rPr>
        <sz val="11"/>
        <rFont val="ＭＳ ゴシック"/>
        <family val="3"/>
        <charset val="128"/>
      </rPr>
      <t>令和３</t>
    </r>
    <r>
      <rPr>
        <sz val="11"/>
        <color theme="1"/>
        <rFont val="ＭＳ ゴシック"/>
        <family val="3"/>
        <charset val="128"/>
      </rPr>
      <t>年度までの上下水道事業の方向性を示した経営戦略（マスタープラン）を策定しています。経営目標である「いつでも安心して使える止まらない水道・下水道」の達成に向け、具体的な実行計画を策定し、取り組んでいます。
　直近では、上町浄化センターを廃止しポンプ場化する工事、下町浄化センターの汚泥焼却炉更新工事等を進めており、今後も施設の更新時期に統廃合・ダウンサイジングを推進していきます。</t>
    </r>
    <rPh sb="31" eb="33">
      <t>ゲンショウ</t>
    </rPh>
    <rPh sb="33" eb="35">
      <t>ケイコウ</t>
    </rPh>
    <rPh sb="108" eb="110">
      <t>レイワ</t>
    </rPh>
    <rPh sb="130" eb="132">
      <t>ケイエイ</t>
    </rPh>
    <rPh sb="132" eb="134">
      <t>センリャク</t>
    </rPh>
    <rPh sb="291" eb="293">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</si>
</sst>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0.22</c:v>
                </c:pt>
                <c:pt idx="1">
                  <c:v>0.14000000000000001</c:v>
                </c:pt>
                <c:pt idx="2">
                  <c:v>0.03</c:v>
                </c:pt>
                <c:pt idx="3">
                  <c:v>0.11</c:v>
                </c:pt>
                <c:pt idx="4">
                  <c:v>0.12</c:v>
                </c:pt>
              </c:numCache>
            </c:numRef>
          </c:val>
          <c:extLst>
            <c:ext xmlns:c16="http://schemas.microsoft.com/office/drawing/2014/chart" uri="{C3380CC4-5D6E-409C-BE32-E72D297353CC}">
              <c16:uniqueId val="{00000000-3969-4A59-B12B-A06E4E16A0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3969-4A59-B12B-A06E4E16A0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60.97</c:v>
                </c:pt>
                <c:pt idx="1">
                  <c:v>60.75</c:v>
                </c:pt>
                <c:pt idx="2">
                  <c:v>60.9</c:v>
                </c:pt>
                <c:pt idx="3">
                  <c:v>61.15</c:v>
                </c:pt>
                <c:pt idx="4">
                  <c:v>60.34</c:v>
                </c:pt>
              </c:numCache>
            </c:numRef>
          </c:val>
          <c:extLst>
            <c:ext xmlns:c16="http://schemas.microsoft.com/office/drawing/2014/chart" uri="{C3380CC4-5D6E-409C-BE32-E72D297353CC}">
              <c16:uniqueId val="{00000000-5AFA-4602-85BC-22CAB5282A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5AFA-4602-85BC-22CAB5282A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95.8</c:v>
                </c:pt>
                <c:pt idx="1">
                  <c:v>95.96</c:v>
                </c:pt>
                <c:pt idx="2">
                  <c:v>96.09</c:v>
                </c:pt>
                <c:pt idx="3">
                  <c:v>96.19</c:v>
                </c:pt>
                <c:pt idx="4">
                  <c:v>96.27</c:v>
                </c:pt>
              </c:numCache>
            </c:numRef>
          </c:val>
          <c:extLst>
            <c:ext xmlns:c16="http://schemas.microsoft.com/office/drawing/2014/chart" uri="{C3380CC4-5D6E-409C-BE32-E72D297353CC}">
              <c16:uniqueId val="{00000000-28D1-48DC-AA9F-74901D111B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28D1-48DC-AA9F-74901D111B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c:v>
                </c:pt>
                <c:pt idx="1">
                  <c:v>110.42</c:v>
                </c:pt>
                <c:pt idx="2">
                  <c:v>110.9</c:v>
                </c:pt>
                <c:pt idx="3">
                  <c:v>107.45</c:v>
                </c:pt>
                <c:pt idx="4">
                  <c:v>105.68</c:v>
                </c:pt>
              </c:numCache>
            </c:numRef>
          </c:val>
          <c:extLst>
            <c:ext xmlns:c16="http://schemas.microsoft.com/office/drawing/2014/chart" uri="{C3380CC4-5D6E-409C-BE32-E72D297353CC}">
              <c16:uniqueId val="{00000000-4CD2-4EF1-B3F2-069D348173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4CD2-4EF1-B3F2-069D348173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38.81</c:v>
                </c:pt>
                <c:pt idx="1">
                  <c:v>40.549999999999997</c:v>
                </c:pt>
                <c:pt idx="2">
                  <c:v>42.17</c:v>
                </c:pt>
                <c:pt idx="3">
                  <c:v>43.88</c:v>
                </c:pt>
                <c:pt idx="4">
                  <c:v>45.39</c:v>
                </c:pt>
              </c:numCache>
            </c:numRef>
          </c:val>
          <c:extLst>
            <c:ext xmlns:c16="http://schemas.microsoft.com/office/drawing/2014/chart" uri="{C3380CC4-5D6E-409C-BE32-E72D297353CC}">
              <c16:uniqueId val="{00000000-958B-4831-9CB9-45A059FB68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958B-4831-9CB9-45A059FB68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0.91</c:v>
                </c:pt>
                <c:pt idx="1">
                  <c:v>1.79</c:v>
                </c:pt>
                <c:pt idx="2">
                  <c:v>2.29</c:v>
                </c:pt>
                <c:pt idx="3">
                  <c:v>3.04</c:v>
                </c:pt>
                <c:pt idx="4">
                  <c:v>4.55</c:v>
                </c:pt>
              </c:numCache>
            </c:numRef>
          </c:val>
          <c:extLst>
            <c:ext xmlns:c16="http://schemas.microsoft.com/office/drawing/2014/chart" uri="{C3380CC4-5D6E-409C-BE32-E72D297353CC}">
              <c16:uniqueId val="{00000000-868C-4563-A797-1EA0024416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868C-4563-A797-1EA0024416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D8-42BF-8F34-C3BC216CE3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2FD8-42BF-8F34-C3BC216CE3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41.15</c:v>
                </c:pt>
                <c:pt idx="1">
                  <c:v>44.24</c:v>
                </c:pt>
                <c:pt idx="2">
                  <c:v>43.85</c:v>
                </c:pt>
                <c:pt idx="3">
                  <c:v>42.24</c:v>
                </c:pt>
                <c:pt idx="4">
                  <c:v>51.95</c:v>
                </c:pt>
              </c:numCache>
            </c:numRef>
          </c:val>
          <c:extLst>
            <c:ext xmlns:c16="http://schemas.microsoft.com/office/drawing/2014/chart" uri="{C3380CC4-5D6E-409C-BE32-E72D297353CC}">
              <c16:uniqueId val="{00000000-C216-4BB9-AC76-983C894449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C216-4BB9-AC76-983C894449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599.32000000000005</c:v>
                </c:pt>
                <c:pt idx="1">
                  <c:v>579.26</c:v>
                </c:pt>
                <c:pt idx="2">
                  <c:v>540.38</c:v>
                </c:pt>
                <c:pt idx="3">
                  <c:v>537.20000000000005</c:v>
                </c:pt>
                <c:pt idx="4">
                  <c:v>513.88</c:v>
                </c:pt>
              </c:numCache>
            </c:numRef>
          </c:val>
          <c:extLst>
            <c:ext xmlns:c16="http://schemas.microsoft.com/office/drawing/2014/chart" uri="{C3380CC4-5D6E-409C-BE32-E72D297353CC}">
              <c16:uniqueId val="{00000000-3CD6-4C9E-B2B7-E737A7005B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3CD6-4C9E-B2B7-E737A7005B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84.51</c:v>
                </c:pt>
                <c:pt idx="1">
                  <c:v>94.47</c:v>
                </c:pt>
                <c:pt idx="2">
                  <c:v>97.02</c:v>
                </c:pt>
                <c:pt idx="3">
                  <c:v>104.55</c:v>
                </c:pt>
                <c:pt idx="4">
                  <c:v>107.05</c:v>
                </c:pt>
              </c:numCache>
            </c:numRef>
          </c:val>
          <c:extLst>
            <c:ext xmlns:c16="http://schemas.microsoft.com/office/drawing/2014/chart" uri="{C3380CC4-5D6E-409C-BE32-E72D297353CC}">
              <c16:uniqueId val="{00000000-B93B-4A58-A1F0-82F2E5D0A0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B93B-4A58-A1F0-82F2E5D0A0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176.73</c:v>
                </c:pt>
                <c:pt idx="1">
                  <c:v>173.32</c:v>
                </c:pt>
                <c:pt idx="2">
                  <c:v>169.27</c:v>
                </c:pt>
                <c:pt idx="3">
                  <c:v>157.74</c:v>
                </c:pt>
                <c:pt idx="4">
                  <c:v>154.91</c:v>
                </c:pt>
              </c:numCache>
            </c:numRef>
          </c:val>
          <c:extLst>
            <c:ext xmlns:c16="http://schemas.microsoft.com/office/drawing/2014/chart" uri="{C3380CC4-5D6E-409C-BE32-E72D297353CC}">
              <c16:uniqueId val="{00000000-8A9F-4AAB-BF93-E1CB361C3A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8A9F-4AAB-BF93-E1CB361C3A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神奈川県　横須賀市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自治体職員</v>
      </c>
      <c r="AE8" s="72"/>
      <c r="AF8" s="72"/>
      <c r="AG8" s="72"/>
      <c r="AH8" s="72"/>
      <c r="AI8" s="72"/>
      <c r="AJ8" s="72"/>
      <c r="AK8" s="3"/>
      <c r="AL8" s="68">
        <f>データ!S6</f>
        <v>405244</v>
      </c>
      <c r="AM8" s="68"/>
      <c r="AN8" s="68"/>
      <c r="AO8" s="68"/>
      <c r="AP8" s="68"/>
      <c r="AQ8" s="68"/>
      <c r="AR8" s="68"/>
      <c r="AS8" s="68"/>
      <c r="AT8" s="67">
        <f>データ!T6</f>
        <v>100.82</v>
      </c>
      <c r="AU8" s="67"/>
      <c r="AV8" s="67"/>
      <c r="AW8" s="67"/>
      <c r="AX8" s="67"/>
      <c r="AY8" s="67"/>
      <c r="AZ8" s="67"/>
      <c r="BA8" s="67"/>
      <c r="BB8" s="67">
        <f>データ!U6</f>
        <v>4019.48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64.75</v>
      </c>
      <c r="J10" s="67"/>
      <c r="K10" s="67"/>
      <c r="L10" s="67"/>
      <c r="M10" s="67"/>
      <c r="N10" s="67"/>
      <c r="O10" s="67"/>
      <c r="P10" s="67">
        <f>データ!P6</f>
        <v>97.78</v>
      </c>
      <c r="Q10" s="67"/>
      <c r="R10" s="67"/>
      <c r="S10" s="67"/>
      <c r="T10" s="67"/>
      <c r="U10" s="67"/>
      <c r="V10" s="67"/>
      <c r="W10" s="67">
        <f>データ!Q6</f>
        <v>76.989999999999995</v>
      </c>
      <c r="X10" s="67"/>
      <c r="Y10" s="67"/>
      <c r="Z10" s="67"/>
      <c r="AA10" s="67"/>
      <c r="AB10" s="67"/>
      <c r="AC10" s="67"/>
      <c r="AD10" s="68">
        <f>データ!R6</f>
        <v>2398</v>
      </c>
      <c r="AE10" s="68"/>
      <c r="AF10" s="68"/>
      <c r="AG10" s="68"/>
      <c r="AH10" s="68"/>
      <c r="AI10" s="68"/>
      <c r="AJ10" s="68"/>
      <c r="AK10" s="2"/>
      <c r="AL10" s="68">
        <f>データ!V6</f>
        <v>393315</v>
      </c>
      <c r="AM10" s="68"/>
      <c r="AN10" s="68"/>
      <c r="AO10" s="68"/>
      <c r="AP10" s="68"/>
      <c r="AQ10" s="68"/>
      <c r="AR10" s="68"/>
      <c r="AS10" s="68"/>
      <c r="AT10" s="67">
        <f>データ!W6</f>
        <v>58.6</v>
      </c>
      <c r="AU10" s="67"/>
      <c r="AV10" s="67"/>
      <c r="AW10" s="67"/>
      <c r="AX10" s="67"/>
      <c r="AY10" s="67"/>
      <c r="AZ10" s="67"/>
      <c r="BA10" s="67"/>
      <c r="BB10" s="67">
        <f>データ!X6</f>
        <v>6711.86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qm0wNOZY1Rk+eLYndkogNqV6ZNh7m6In8KxyGC6E1F0V2cNgUcXzLRrSILNMClXidhnVAxteVqaVAgUocCkWmw==" saltValue="W7y1n2B5FSPK8FtqdqL4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142018</v>
      </c>
      <c r="D6" s="33">
        <f t="shared" si="3"/>
        <v>46</v>
      </c>
      <c r="E6" s="33">
        <f t="shared" si="3"/>
        <v>17</v>
      </c>
      <c r="F6" s="33">
        <f t="shared" si="3"/>
        <v>1</v>
      </c>
      <c r="G6" s="33">
        <f t="shared" si="3"/>
        <v>0</v>
      </c>
      <c r="H6" s="33" t="str">
        <f t="shared" si="3"/>
        <v>神奈川県　横須賀市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64.75</v>
      </c>
      <c r="P6" s="34">
        <f t="shared" si="3"/>
        <v>97.78</v>
      </c>
      <c r="Q6" s="34">
        <f t="shared" si="3"/>
        <v>76.989999999999995</v>
      </c>
      <c r="R6" s="34">
        <f t="shared" si="3"/>
        <v>2398</v>
      </c>
      <c r="S6" s="34">
        <f t="shared" si="3"/>
        <v>405244</v>
      </c>
      <c r="T6" s="34">
        <f t="shared" si="3"/>
        <v>100.82</v>
      </c>
      <c r="U6" s="34">
        <f t="shared" si="3"/>
        <v>4019.48</v>
      </c>
      <c r="V6" s="34">
        <f t="shared" si="3"/>
        <v>393315</v>
      </c>
      <c r="W6" s="34">
        <f t="shared" si="3"/>
        <v>58.6</v>
      </c>
      <c r="X6" s="34">
        <f t="shared" si="3"/>
        <v>6711.86</v>
      </c>
      <c r="Y6" s="35">
        <f>IF(Y7="",NA(),Y7)</f>
        <v>107</v>
      </c>
      <c r="Z6" s="35">
        <f t="shared" ref="Z6:AH6" si="4">IF(Z7="",NA(),Z7)</f>
        <v>110.42</v>
      </c>
      <c r="AA6" s="35">
        <f t="shared" si="4"/>
        <v>110.9</v>
      </c>
      <c r="AB6" s="35">
        <f t="shared" si="4"/>
        <v>107.45</v>
      </c>
      <c r="AC6" s="35">
        <f t="shared" si="4"/>
        <v>105.68</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41.15</v>
      </c>
      <c r="AV6" s="35">
        <f t="shared" ref="AV6:BD6" si="6">IF(AV7="",NA(),AV7)</f>
        <v>44.24</v>
      </c>
      <c r="AW6" s="35">
        <f t="shared" si="6"/>
        <v>43.85</v>
      </c>
      <c r="AX6" s="35">
        <f t="shared" si="6"/>
        <v>42.24</v>
      </c>
      <c r="AY6" s="35">
        <f t="shared" si="6"/>
        <v>51.95</v>
      </c>
      <c r="AZ6" s="35">
        <f t="shared" si="6"/>
        <v>52.63</v>
      </c>
      <c r="BA6" s="35">
        <f t="shared" si="6"/>
        <v>54.09</v>
      </c>
      <c r="BB6" s="35">
        <f t="shared" si="6"/>
        <v>54.03</v>
      </c>
      <c r="BC6" s="35">
        <f t="shared" si="6"/>
        <v>65.83</v>
      </c>
      <c r="BD6" s="35">
        <f t="shared" si="6"/>
        <v>72.22</v>
      </c>
      <c r="BE6" s="34" t="str">
        <f>IF(BE7="","",IF(BE7="-","【-】","【"&amp;SUBSTITUTE(TEXT(BE7,"#,##0.00"),"-","△")&amp;"】"))</f>
        <v>【69.49】</v>
      </c>
      <c r="BF6" s="35">
        <f>IF(BF7="",NA(),BF7)</f>
        <v>599.32000000000005</v>
      </c>
      <c r="BG6" s="35">
        <f t="shared" ref="BG6:BO6" si="7">IF(BG7="",NA(),BG7)</f>
        <v>579.26</v>
      </c>
      <c r="BH6" s="35">
        <f t="shared" si="7"/>
        <v>540.38</v>
      </c>
      <c r="BI6" s="35">
        <f t="shared" si="7"/>
        <v>537.20000000000005</v>
      </c>
      <c r="BJ6" s="35">
        <f t="shared" si="7"/>
        <v>513.88</v>
      </c>
      <c r="BK6" s="35">
        <f t="shared" si="7"/>
        <v>843.57</v>
      </c>
      <c r="BL6" s="35">
        <f t="shared" si="7"/>
        <v>845.86</v>
      </c>
      <c r="BM6" s="35">
        <f t="shared" si="7"/>
        <v>802.49</v>
      </c>
      <c r="BN6" s="35">
        <f t="shared" si="7"/>
        <v>805.14</v>
      </c>
      <c r="BO6" s="35">
        <f t="shared" si="7"/>
        <v>730.93</v>
      </c>
      <c r="BP6" s="34" t="str">
        <f>IF(BP7="","",IF(BP7="-","【-】","【"&amp;SUBSTITUTE(TEXT(BP7,"#,##0.00"),"-","△")&amp;"】"))</f>
        <v>【682.78】</v>
      </c>
      <c r="BQ6" s="35">
        <f>IF(BQ7="",NA(),BQ7)</f>
        <v>84.51</v>
      </c>
      <c r="BR6" s="35">
        <f t="shared" ref="BR6:BZ6" si="8">IF(BR7="",NA(),BR7)</f>
        <v>94.47</v>
      </c>
      <c r="BS6" s="35">
        <f t="shared" si="8"/>
        <v>97.02</v>
      </c>
      <c r="BT6" s="35">
        <f t="shared" si="8"/>
        <v>104.55</v>
      </c>
      <c r="BU6" s="35">
        <f t="shared" si="8"/>
        <v>107.05</v>
      </c>
      <c r="BV6" s="35">
        <f t="shared" si="8"/>
        <v>99.86</v>
      </c>
      <c r="BW6" s="35">
        <f t="shared" si="8"/>
        <v>101.88</v>
      </c>
      <c r="BX6" s="35">
        <f t="shared" si="8"/>
        <v>103.18</v>
      </c>
      <c r="BY6" s="35">
        <f t="shared" si="8"/>
        <v>100.22</v>
      </c>
      <c r="BZ6" s="35">
        <f t="shared" si="8"/>
        <v>98.09</v>
      </c>
      <c r="CA6" s="34" t="str">
        <f>IF(CA7="","",IF(CA7="-","【-】","【"&amp;SUBSTITUTE(TEXT(CA7,"#,##0.00"),"-","△")&amp;"】"))</f>
        <v>【100.91】</v>
      </c>
      <c r="CB6" s="35">
        <f>IF(CB7="",NA(),CB7)</f>
        <v>176.73</v>
      </c>
      <c r="CC6" s="35">
        <f t="shared" ref="CC6:CK6" si="9">IF(CC7="",NA(),CC7)</f>
        <v>173.32</v>
      </c>
      <c r="CD6" s="35">
        <f t="shared" si="9"/>
        <v>169.27</v>
      </c>
      <c r="CE6" s="35">
        <f t="shared" si="9"/>
        <v>157.74</v>
      </c>
      <c r="CF6" s="35">
        <f t="shared" si="9"/>
        <v>154.91</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60.97</v>
      </c>
      <c r="CN6" s="35">
        <f t="shared" ref="CN6:CV6" si="10">IF(CN7="",NA(),CN7)</f>
        <v>60.75</v>
      </c>
      <c r="CO6" s="35">
        <f t="shared" si="10"/>
        <v>60.9</v>
      </c>
      <c r="CP6" s="35">
        <f t="shared" si="10"/>
        <v>61.15</v>
      </c>
      <c r="CQ6" s="35">
        <f t="shared" si="10"/>
        <v>60.34</v>
      </c>
      <c r="CR6" s="35">
        <f t="shared" si="10"/>
        <v>61.03</v>
      </c>
      <c r="CS6" s="35">
        <f t="shared" si="10"/>
        <v>62.5</v>
      </c>
      <c r="CT6" s="35">
        <f t="shared" si="10"/>
        <v>63.26</v>
      </c>
      <c r="CU6" s="35">
        <f t="shared" si="10"/>
        <v>61.54</v>
      </c>
      <c r="CV6" s="35">
        <f t="shared" si="10"/>
        <v>61.93</v>
      </c>
      <c r="CW6" s="34" t="str">
        <f>IF(CW7="","",IF(CW7="-","【-】","【"&amp;SUBSTITUTE(TEXT(CW7,"#,##0.00"),"-","△")&amp;"】"))</f>
        <v>【58.98】</v>
      </c>
      <c r="CX6" s="35">
        <f>IF(CX7="",NA(),CX7)</f>
        <v>95.8</v>
      </c>
      <c r="CY6" s="35">
        <f t="shared" ref="CY6:DG6" si="11">IF(CY7="",NA(),CY7)</f>
        <v>95.96</v>
      </c>
      <c r="CZ6" s="35">
        <f t="shared" si="11"/>
        <v>96.09</v>
      </c>
      <c r="DA6" s="35">
        <f t="shared" si="11"/>
        <v>96.19</v>
      </c>
      <c r="DB6" s="35">
        <f t="shared" si="11"/>
        <v>96.27</v>
      </c>
      <c r="DC6" s="35">
        <f t="shared" si="11"/>
        <v>93.83</v>
      </c>
      <c r="DD6" s="35">
        <f t="shared" si="11"/>
        <v>93.88</v>
      </c>
      <c r="DE6" s="35">
        <f t="shared" si="11"/>
        <v>94.07</v>
      </c>
      <c r="DF6" s="35">
        <f t="shared" si="11"/>
        <v>94.13</v>
      </c>
      <c r="DG6" s="35">
        <f t="shared" si="11"/>
        <v>94.45</v>
      </c>
      <c r="DH6" s="34" t="str">
        <f>IF(DH7="","",IF(DH7="-","【-】","【"&amp;SUBSTITUTE(TEXT(DH7,"#,##0.00"),"-","△")&amp;"】"))</f>
        <v>【95.20】</v>
      </c>
      <c r="DI6" s="35">
        <f>IF(DI7="",NA(),DI7)</f>
        <v>38.81</v>
      </c>
      <c r="DJ6" s="35">
        <f t="shared" ref="DJ6:DR6" si="12">IF(DJ7="",NA(),DJ7)</f>
        <v>40.549999999999997</v>
      </c>
      <c r="DK6" s="35">
        <f t="shared" si="12"/>
        <v>42.17</v>
      </c>
      <c r="DL6" s="35">
        <f t="shared" si="12"/>
        <v>43.88</v>
      </c>
      <c r="DM6" s="35">
        <f t="shared" si="12"/>
        <v>45.39</v>
      </c>
      <c r="DN6" s="35">
        <f t="shared" si="12"/>
        <v>28.06</v>
      </c>
      <c r="DO6" s="35">
        <f t="shared" si="12"/>
        <v>29.48</v>
      </c>
      <c r="DP6" s="35">
        <f t="shared" si="12"/>
        <v>28.95</v>
      </c>
      <c r="DQ6" s="35">
        <f t="shared" si="12"/>
        <v>30.11</v>
      </c>
      <c r="DR6" s="35">
        <f t="shared" si="12"/>
        <v>30.45</v>
      </c>
      <c r="DS6" s="34" t="str">
        <f>IF(DS7="","",IF(DS7="-","【-】","【"&amp;SUBSTITUTE(TEXT(DS7,"#,##0.00"),"-","△")&amp;"】"))</f>
        <v>【38.60】</v>
      </c>
      <c r="DT6" s="35">
        <f>IF(DT7="",NA(),DT7)</f>
        <v>0.91</v>
      </c>
      <c r="DU6" s="35">
        <f t="shared" ref="DU6:EC6" si="13">IF(DU7="",NA(),DU7)</f>
        <v>1.79</v>
      </c>
      <c r="DV6" s="35">
        <f t="shared" si="13"/>
        <v>2.29</v>
      </c>
      <c r="DW6" s="35">
        <f t="shared" si="13"/>
        <v>3.04</v>
      </c>
      <c r="DX6" s="35">
        <f t="shared" si="13"/>
        <v>4.55</v>
      </c>
      <c r="DY6" s="35">
        <f t="shared" si="13"/>
        <v>3.32</v>
      </c>
      <c r="DZ6" s="35">
        <f t="shared" si="13"/>
        <v>3.89</v>
      </c>
      <c r="EA6" s="35">
        <f t="shared" si="13"/>
        <v>4.07</v>
      </c>
      <c r="EB6" s="35">
        <f t="shared" si="13"/>
        <v>4.54</v>
      </c>
      <c r="EC6" s="35">
        <f t="shared" si="13"/>
        <v>4.8499999999999996</v>
      </c>
      <c r="ED6" s="34" t="str">
        <f>IF(ED7="","",IF(ED7="-","【-】","【"&amp;SUBSTITUTE(TEXT(ED7,"#,##0.00"),"-","△")&amp;"】"))</f>
        <v>【5.64】</v>
      </c>
      <c r="EE6" s="35">
        <f>IF(EE7="",NA(),EE7)</f>
        <v>0.22</v>
      </c>
      <c r="EF6" s="35">
        <f t="shared" ref="EF6:EN6" si="14">IF(EF7="",NA(),EF7)</f>
        <v>0.14000000000000001</v>
      </c>
      <c r="EG6" s="35">
        <f t="shared" si="14"/>
        <v>0.03</v>
      </c>
      <c r="EH6" s="35">
        <f t="shared" si="14"/>
        <v>0.11</v>
      </c>
      <c r="EI6" s="35">
        <f t="shared" si="14"/>
        <v>0.12</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142018</v>
      </c>
      <c r="D7" s="37">
        <v>46</v>
      </c>
      <c r="E7" s="37">
        <v>17</v>
      </c>
      <c r="F7" s="37">
        <v>1</v>
      </c>
      <c r="G7" s="37">
        <v>0</v>
      </c>
      <c r="H7" s="37" t="s">
        <v>96</v>
      </c>
      <c r="I7" s="37" t="s">
        <v>97</v>
      </c>
      <c r="J7" s="37" t="s">
        <v>98</v>
      </c>
      <c r="K7" s="37" t="s">
        <v>99</v>
      </c>
      <c r="L7" s="37" t="s">
        <v>100</v>
      </c>
      <c r="M7" s="37" t="s">
        <v>101</v>
      </c>
      <c r="N7" s="38" t="s">
        <v>102</v>
      </c>
      <c r="O7" s="38">
        <v>64.75</v>
      </c>
      <c r="P7" s="38">
        <v>97.78</v>
      </c>
      <c r="Q7" s="38">
        <v>76.989999999999995</v>
      </c>
      <c r="R7" s="38">
        <v>2398</v>
      </c>
      <c r="S7" s="38">
        <v>405244</v>
      </c>
      <c r="T7" s="38">
        <v>100.82</v>
      </c>
      <c r="U7" s="38">
        <v>4019.48</v>
      </c>
      <c r="V7" s="38">
        <v>393315</v>
      </c>
      <c r="W7" s="38">
        <v>58.6</v>
      </c>
      <c r="X7" s="38">
        <v>6711.86</v>
      </c>
      <c r="Y7" s="38">
        <v>107</v>
      </c>
      <c r="Z7" s="38">
        <v>110.42</v>
      </c>
      <c r="AA7" s="38">
        <v>110.9</v>
      </c>
      <c r="AB7" s="38">
        <v>107.45</v>
      </c>
      <c r="AC7" s="38">
        <v>105.68</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41.15</v>
      </c>
      <c r="AV7" s="38">
        <v>44.24</v>
      </c>
      <c r="AW7" s="38">
        <v>43.85</v>
      </c>
      <c r="AX7" s="38">
        <v>42.24</v>
      </c>
      <c r="AY7" s="38">
        <v>51.95</v>
      </c>
      <c r="AZ7" s="38">
        <v>52.63</v>
      </c>
      <c r="BA7" s="38">
        <v>54.09</v>
      </c>
      <c r="BB7" s="38">
        <v>54.03</v>
      </c>
      <c r="BC7" s="38">
        <v>65.83</v>
      </c>
      <c r="BD7" s="38">
        <v>72.22</v>
      </c>
      <c r="BE7" s="38">
        <v>69.489999999999995</v>
      </c>
      <c r="BF7" s="38">
        <v>599.32000000000005</v>
      </c>
      <c r="BG7" s="38">
        <v>579.26</v>
      </c>
      <c r="BH7" s="38">
        <v>540.38</v>
      </c>
      <c r="BI7" s="38">
        <v>537.20000000000005</v>
      </c>
      <c r="BJ7" s="38">
        <v>513.88</v>
      </c>
      <c r="BK7" s="38">
        <v>843.57</v>
      </c>
      <c r="BL7" s="38">
        <v>845.86</v>
      </c>
      <c r="BM7" s="38">
        <v>802.49</v>
      </c>
      <c r="BN7" s="38">
        <v>805.14</v>
      </c>
      <c r="BO7" s="38">
        <v>730.93</v>
      </c>
      <c r="BP7" s="38">
        <v>682.78</v>
      </c>
      <c r="BQ7" s="38">
        <v>84.51</v>
      </c>
      <c r="BR7" s="38">
        <v>94.47</v>
      </c>
      <c r="BS7" s="38">
        <v>97.02</v>
      </c>
      <c r="BT7" s="38">
        <v>104.55</v>
      </c>
      <c r="BU7" s="38">
        <v>107.05</v>
      </c>
      <c r="BV7" s="38">
        <v>99.86</v>
      </c>
      <c r="BW7" s="38">
        <v>101.88</v>
      </c>
      <c r="BX7" s="38">
        <v>103.18</v>
      </c>
      <c r="BY7" s="38">
        <v>100.22</v>
      </c>
      <c r="BZ7" s="38">
        <v>98.09</v>
      </c>
      <c r="CA7" s="38">
        <v>100.91</v>
      </c>
      <c r="CB7" s="38">
        <v>176.73</v>
      </c>
      <c r="CC7" s="38">
        <v>173.32</v>
      </c>
      <c r="CD7" s="38">
        <v>169.27</v>
      </c>
      <c r="CE7" s="38">
        <v>157.74</v>
      </c>
      <c r="CF7" s="38">
        <v>154.91</v>
      </c>
      <c r="CG7" s="38">
        <v>147.29</v>
      </c>
      <c r="CH7" s="38">
        <v>143.15</v>
      </c>
      <c r="CI7" s="38">
        <v>141.11000000000001</v>
      </c>
      <c r="CJ7" s="38">
        <v>144.79</v>
      </c>
      <c r="CK7" s="38">
        <v>146.08000000000001</v>
      </c>
      <c r="CL7" s="38">
        <v>136.86000000000001</v>
      </c>
      <c r="CM7" s="38">
        <v>60.97</v>
      </c>
      <c r="CN7" s="38">
        <v>60.75</v>
      </c>
      <c r="CO7" s="38">
        <v>60.9</v>
      </c>
      <c r="CP7" s="38">
        <v>61.15</v>
      </c>
      <c r="CQ7" s="38">
        <v>60.34</v>
      </c>
      <c r="CR7" s="38">
        <v>61.03</v>
      </c>
      <c r="CS7" s="38">
        <v>62.5</v>
      </c>
      <c r="CT7" s="38">
        <v>63.26</v>
      </c>
      <c r="CU7" s="38">
        <v>61.54</v>
      </c>
      <c r="CV7" s="38">
        <v>61.93</v>
      </c>
      <c r="CW7" s="38">
        <v>58.98</v>
      </c>
      <c r="CX7" s="38">
        <v>95.8</v>
      </c>
      <c r="CY7" s="38">
        <v>95.96</v>
      </c>
      <c r="CZ7" s="38">
        <v>96.09</v>
      </c>
      <c r="DA7" s="38">
        <v>96.19</v>
      </c>
      <c r="DB7" s="38">
        <v>96.27</v>
      </c>
      <c r="DC7" s="38">
        <v>93.83</v>
      </c>
      <c r="DD7" s="38">
        <v>93.88</v>
      </c>
      <c r="DE7" s="38">
        <v>94.07</v>
      </c>
      <c r="DF7" s="38">
        <v>94.13</v>
      </c>
      <c r="DG7" s="38">
        <v>94.45</v>
      </c>
      <c r="DH7" s="38">
        <v>95.2</v>
      </c>
      <c r="DI7" s="38">
        <v>38.81</v>
      </c>
      <c r="DJ7" s="38">
        <v>40.549999999999997</v>
      </c>
      <c r="DK7" s="38">
        <v>42.17</v>
      </c>
      <c r="DL7" s="38">
        <v>43.88</v>
      </c>
      <c r="DM7" s="38">
        <v>45.39</v>
      </c>
      <c r="DN7" s="38">
        <v>28.06</v>
      </c>
      <c r="DO7" s="38">
        <v>29.48</v>
      </c>
      <c r="DP7" s="38">
        <v>28.95</v>
      </c>
      <c r="DQ7" s="38">
        <v>30.11</v>
      </c>
      <c r="DR7" s="38">
        <v>30.45</v>
      </c>
      <c r="DS7" s="38">
        <v>38.6</v>
      </c>
      <c r="DT7" s="38">
        <v>0.91</v>
      </c>
      <c r="DU7" s="38">
        <v>1.79</v>
      </c>
      <c r="DV7" s="38">
        <v>2.29</v>
      </c>
      <c r="DW7" s="38">
        <v>3.04</v>
      </c>
      <c r="DX7" s="38">
        <v>4.55</v>
      </c>
      <c r="DY7" s="38">
        <v>3.32</v>
      </c>
      <c r="DZ7" s="38">
        <v>3.89</v>
      </c>
      <c r="EA7" s="38">
        <v>4.07</v>
      </c>
      <c r="EB7" s="38">
        <v>4.54</v>
      </c>
      <c r="EC7" s="38">
        <v>4.8499999999999996</v>
      </c>
      <c r="ED7" s="38">
        <v>5.64</v>
      </c>
      <c r="EE7" s="38">
        <v>0.22</v>
      </c>
      <c r="EF7" s="38">
        <v>0.14000000000000001</v>
      </c>
      <c r="EG7" s="38">
        <v>0.03</v>
      </c>
      <c r="EH7" s="38">
        <v>0.11</v>
      </c>
      <c r="EI7" s="38">
        <v>0.12</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横須賀市上下水道局</cp:lastModifiedBy>
  <dcterms:created xsi:type="dcterms:W3CDTF">2019-12-05T04:43:35Z</dcterms:created>
  <dcterms:modified xsi:type="dcterms:W3CDTF">2020-01-21T01:15:13Z</dcterms:modified>
  <cp:category/>
</cp:coreProperties>
</file>