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3\common1\個人連絡\6731経営料金課\佐野\※●★△佐野格納庫※●★△\20250123_経営比較部分析表\提出\"/>
    </mc:Choice>
  </mc:AlternateContent>
  <workbookProtection workbookAlgorithmName="SHA-512" workbookHashValue="k1rAPq52+ZJO4jWaFEH27QJvOUuwIDA7gQ04Au64BmrO3axuBOKRW5e12DEhMqgEU92XwYJWfq3cM6v8XfEx0w==" workbookSaltValue="zWxKPbs1oN3kKZNxAfWuvA==" workbookSpinCount="100000" lockStructure="1"/>
  <bookViews>
    <workbookView xWindow="0" yWindow="0" windowWidth="23040" windowHeight="9216"/>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BB8" i="4"/>
  <c r="AT8" i="4"/>
  <c r="AL8" i="4"/>
  <c r="AD8" i="4"/>
  <c r="W8" i="4"/>
  <c r="P8" i="4"/>
  <c r="I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<sst xmlns="http://schemas.openxmlformats.org/spreadsheetml/2006/main" count="228" uniqueCount="113">
  <si>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</si>
  <si>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</si>
  <si>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</si>
  <si>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</si>
  <si>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</si>
  <si>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</si>
  <si>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</si>
  <si>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</si>
  <si>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</si>
  <si>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</si>
  <si>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</si>
  <si>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</si>
  <si>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</si>
  <si>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</si>
  <si>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</si>
  <si>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</si>
  <si>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</si>
  <si>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</si>
  <si>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</si>
  <si>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</si>
  <si>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</si>
  <si>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</si>
  <si>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</si>
  <si>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</si>
  <si>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</si>
  <si>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</si>
  <si>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</si>
  <si>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</si>
  <si>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</si>
  <si>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</si>
  <si>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</si>
  <si>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</si>
  <si>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</si>
  <si>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</si>
  <si>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</si>
  <si>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</si>
  <si>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</si>
  <si>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</si>
  <si>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</si>
  <si>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</si>
  <si>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</si>
  <si>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</si>
  <si>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</si>
  <si>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</si>
  <si>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</si>
  <si>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</si>
  <si>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</si>
  <si>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</si>
  <si>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</si>
  <si>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</si>
  <si>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</si>
  <si>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</si>
  <si>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</si>
  <si>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</si>
  <si>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</si>
  <si>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</si>
  <si>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</si>
  <si>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</si>
  <si>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</si>
  <si>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</si>
  <si>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</si>
  <si>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</si>
  <si>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</si>
  <si>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</si>
  <si>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</si>
  <si>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</si>
  <si>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</si>
  <si>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</si>
  <si>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</si>
  <si>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</si>
  <si>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</si>
  <si>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</si>
  <si>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</si>
  <si>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</si>
  <si>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</si>
  <si>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</si>
  <si>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</si>
  <si>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</si>
  <si>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</si>
  <si>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</si>
  <si>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</si>
  <si>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</si>
  <si>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</si>
  <si>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</si>
  <si>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</si>
  <si>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</si>
  <si>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</si>
  <si>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</si>
  <si>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</si>
  <si>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</si>
  <si>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</si>
  <si>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</si>
  <si>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</si>
  <si>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横須賀市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</si>
  <si>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</si>
  <si>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</si>
  <si>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</si>
  <si>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</si>
  <si>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</si>
  <si>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</si>
  <si>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</si>
  <si>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</si>
  <si>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</si>
  <si>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</si>
  <si>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</si>
  <si>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</si>
  <si>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</si>
  <si>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</si>
  <si>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</si>
  <si>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</si>
  <si>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①経常収支比率は横ばいで、100％以上で類似団体平均値程度で推移しており、②累積欠損金比率は引き続き０％となっています。
 ③流動比率は200％以上で、類似団体平均値程度で推移しています。
 ④企業債残高対給水収益比率は、この５年間はほぼ横ばいで推移しています。
 ⑤料金回収率は100％以上を保っています。⑥給水原価は昨年より上昇し、類似団体平均値程度で推移しています。
 ⑦施設利用率は類似団体平均値を下回っており、施設能力と給水量に差があります。浄水場の廃止などダウンサイジングを検討しています。
 ⑧有収率は、類似団体平均値を下回っており、平成28年度以来の減少となりました。
 全体としては、健全な経営状態は維持していますが、電気料金や燃料費などの物価高騰が依然として続いており、給水原価が上昇しています。引き続き推移を注視する必要があります。</t>
    <rPh sb="9" eb="10">
      <t>ヨコ</t>
    </rPh>
    <rPh sb="84" eb="86">
      <t>テイド</t>
    </rPh>
    <rPh sb="87" eb="89">
      <t>スイイ</t>
    </rPh>
    <rPh sb="275" eb="277">
      <t>ヘイセイ</t>
    </rPh>
    <rPh sb="279" eb="281">
      <t>ネンド</t>
    </rPh>
    <rPh sb="281" eb="283">
      <t>イライ</t>
    </rPh>
    <rPh sb="284" eb="286">
      <t>ゲンショウ</t>
    </rPh>
    <rPh sb="351" eb="353">
      <t>ジョウショウ</t>
    </rPh>
    <rPh sb="359" eb="360">
      <t>ヒ</t>
    </rPh>
    <rPh sb="361" eb="362">
      <t>ツヅ</t>
    </rPh>
    <phoneticPr fontId="4"/>
  </si>
  <si>
    <t xml:space="preserve"> ①有形固定資産減価償却率及び②管路経年化率は類似団体平均値より高い水準にあります。
これは、本市の給水開始時期が明治41年（1908年）と古く、施設の老朽化が進んでおり、また、高度経済成長期に整備した管路が法定耐用年数を超えているためです。 
 ③管路更新率は、類似団体平均値を上回っています。今後も管路の重要度などにより優先順位をつけて計画的に実施することで、更新費用の平準化を図ります。</t>
    <phoneticPr fontId="4"/>
  </si>
  <si>
    <t xml:space="preserve"> 人口減少・水需要の減少に伴う収入の減少、施設の老朽化に伴う維持管理・更新費用の増大など、経営環境は厳しい状況にあります
 令和４年度から令和15年度までを計画期間とするマスタープランでは、人口・水需要の減少、施設の老朽化、環境対策、災害対策など、事業を取り巻く課題に対応し、経営目標「未来につながる最適な水道・下水道」の実現を目指して、計画的に事業を運営します。
 令和５年４月には水道料金を改定しましたが、今後も計画を定期的に見直しながら、費用の抑制・財源の確保を図ります。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</si>
</sst>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0.89</c:v>
                </c:pt>
                <c:pt idx="1">
                  <c:v>0.97</c:v>
                </c:pt>
                <c:pt idx="2">
                  <c:v>1.29</c:v>
                </c:pt>
                <c:pt idx="3">
                  <c:v>0.97</c:v>
                </c:pt>
                <c:pt idx="4">
                  <c:v>0.93</c:v>
                </c:pt>
              </c:numCache>
            </c:numRef>
          </c:val>
          <c:extLst>
            <c:ext xmlns:c16="http://schemas.microsoft.com/office/drawing/2014/chart" uri="{C3380CC4-5D6E-409C-BE32-E72D297353CC}">
              <c16:uniqueId val="{00000000-B635-4ED7-9E51-5D02CF966E0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0.79</c:v>
                </c:pt>
                <c:pt idx="2">
                  <c:v>0.75</c:v>
                </c:pt>
                <c:pt idx="3">
                  <c:v>0.78</c:v>
                </c:pt>
                <c:pt idx="4">
                  <c:v>0.73</c:v>
                </c:pt>
              </c:numCache>
            </c:numRef>
          </c:val>
          <c:smooth val="0"/>
          <c:extLst>
            <c:ext xmlns:c16="http://schemas.microsoft.com/office/drawing/2014/chart" uri="{C3380CC4-5D6E-409C-BE32-E72D297353CC}">
              <c16:uniqueId val="{00000001-B635-4ED7-9E51-5D02CF966E0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112.81</c:v>
                </c:pt>
                <c:pt idx="1">
                  <c:v>116.01</c:v>
                </c:pt>
                <c:pt idx="2">
                  <c:v>114.89</c:v>
                </c:pt>
                <c:pt idx="3">
                  <c:v>109.44</c:v>
                </c:pt>
                <c:pt idx="4">
                  <c:v>109.84</c:v>
                </c:pt>
              </c:numCache>
            </c:numRef>
          </c:val>
          <c:extLst>
            <c:ext xmlns:c16="http://schemas.microsoft.com/office/drawing/2014/chart" uri="{C3380CC4-5D6E-409C-BE32-E72D297353CC}">
              <c16:uniqueId val="{00000000-B522-4A65-8D71-AC6460E3B0B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113.57</c:v>
                </c:pt>
                <c:pt idx="1">
                  <c:v>112.59</c:v>
                </c:pt>
                <c:pt idx="2">
                  <c:v>113.87</c:v>
                </c:pt>
                <c:pt idx="3">
                  <c:v>109.87</c:v>
                </c:pt>
                <c:pt idx="4">
                  <c:v>109.81</c:v>
                </c:pt>
              </c:numCache>
            </c:numRef>
          </c:val>
          <c:smooth val="0"/>
          <c:extLst>
            <c:ext xmlns:c16="http://schemas.microsoft.com/office/drawing/2014/chart" uri="{C3380CC4-5D6E-409C-BE32-E72D297353CC}">
              <c16:uniqueId val="{00000001-B522-4A65-8D71-AC6460E3B0B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58.55</c:v>
                </c:pt>
                <c:pt idx="1">
                  <c:v>58.57</c:v>
                </c:pt>
                <c:pt idx="2">
                  <c:v>58.52</c:v>
                </c:pt>
                <c:pt idx="3">
                  <c:v>58.6</c:v>
                </c:pt>
                <c:pt idx="4">
                  <c:v>58.76</c:v>
                </c:pt>
              </c:numCache>
            </c:numRef>
          </c:val>
          <c:extLst>
            <c:ext xmlns:c16="http://schemas.microsoft.com/office/drawing/2014/chart" uri="{C3380CC4-5D6E-409C-BE32-E72D297353CC}">
              <c16:uniqueId val="{00000000-1B6D-47AD-AC5E-BBA63A524CB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51.13</c:v>
                </c:pt>
                <c:pt idx="1">
                  <c:v>51.62</c:v>
                </c:pt>
                <c:pt idx="2">
                  <c:v>52.16</c:v>
                </c:pt>
                <c:pt idx="3">
                  <c:v>52.59</c:v>
                </c:pt>
                <c:pt idx="4">
                  <c:v>52.74</c:v>
                </c:pt>
              </c:numCache>
            </c:numRef>
          </c:val>
          <c:smooth val="0"/>
          <c:extLst>
            <c:ext xmlns:c16="http://schemas.microsoft.com/office/drawing/2014/chart" uri="{C3380CC4-5D6E-409C-BE32-E72D297353CC}">
              <c16:uniqueId val="{00000001-1B6D-47AD-AC5E-BBA63A524CB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37.35</c:v>
                </c:pt>
                <c:pt idx="1">
                  <c:v>38.58</c:v>
                </c:pt>
                <c:pt idx="2">
                  <c:v>39.74</c:v>
                </c:pt>
                <c:pt idx="3">
                  <c:v>40.79</c:v>
                </c:pt>
                <c:pt idx="4">
                  <c:v>42.41</c:v>
                </c:pt>
              </c:numCache>
            </c:numRef>
          </c:val>
          <c:extLst>
            <c:ext xmlns:c16="http://schemas.microsoft.com/office/drawing/2014/chart" uri="{C3380CC4-5D6E-409C-BE32-E72D297353CC}">
              <c16:uniqueId val="{00000000-E48A-48C6-934A-59BE413AE2B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22.41</c:v>
                </c:pt>
                <c:pt idx="1">
                  <c:v>23.68</c:v>
                </c:pt>
                <c:pt idx="2">
                  <c:v>25.76</c:v>
                </c:pt>
                <c:pt idx="3">
                  <c:v>27.51</c:v>
                </c:pt>
                <c:pt idx="4">
                  <c:v>28.57</c:v>
                </c:pt>
              </c:numCache>
            </c:numRef>
          </c:val>
          <c:smooth val="0"/>
          <c:extLst>
            <c:ext xmlns:c16="http://schemas.microsoft.com/office/drawing/2014/chart" uri="{C3380CC4-5D6E-409C-BE32-E72D297353CC}">
              <c16:uniqueId val="{00000001-E48A-48C6-934A-59BE413AE2B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02-4BBE-9AB6-861876791CB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602-4BBE-9AB6-861876791CB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295.52999999999997</c:v>
                </c:pt>
                <c:pt idx="1">
                  <c:v>253.7</c:v>
                </c:pt>
                <c:pt idx="2">
                  <c:v>214.8</c:v>
                </c:pt>
                <c:pt idx="3">
                  <c:v>254.41</c:v>
                </c:pt>
                <c:pt idx="4">
                  <c:v>231.53</c:v>
                </c:pt>
              </c:numCache>
            </c:numRef>
          </c:val>
          <c:extLst>
            <c:ext xmlns:c16="http://schemas.microsoft.com/office/drawing/2014/chart" uri="{C3380CC4-5D6E-409C-BE32-E72D297353CC}">
              <c16:uniqueId val="{00000000-6FBC-4C5F-9145-E7A01316344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250.03</c:v>
                </c:pt>
                <c:pt idx="1">
                  <c:v>239.45</c:v>
                </c:pt>
                <c:pt idx="2">
                  <c:v>246.01</c:v>
                </c:pt>
                <c:pt idx="3">
                  <c:v>228.89</c:v>
                </c:pt>
                <c:pt idx="4">
                  <c:v>232.66</c:v>
                </c:pt>
              </c:numCache>
            </c:numRef>
          </c:val>
          <c:smooth val="0"/>
          <c:extLst>
            <c:ext xmlns:c16="http://schemas.microsoft.com/office/drawing/2014/chart" uri="{C3380CC4-5D6E-409C-BE32-E72D297353CC}">
              <c16:uniqueId val="{00000001-6FBC-4C5F-9145-E7A01316344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210.33</c:v>
                </c:pt>
                <c:pt idx="1">
                  <c:v>207.04</c:v>
                </c:pt>
                <c:pt idx="2">
                  <c:v>214.67</c:v>
                </c:pt>
                <c:pt idx="3">
                  <c:v>212.99</c:v>
                </c:pt>
                <c:pt idx="4">
                  <c:v>216.79</c:v>
                </c:pt>
              </c:numCache>
            </c:numRef>
          </c:val>
          <c:extLst>
            <c:ext xmlns:c16="http://schemas.microsoft.com/office/drawing/2014/chart" uri="{C3380CC4-5D6E-409C-BE32-E72D297353CC}">
              <c16:uniqueId val="{00000000-053C-4F55-9CE9-7216362ECC4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254.19</c:v>
                </c:pt>
                <c:pt idx="1">
                  <c:v>259.56</c:v>
                </c:pt>
                <c:pt idx="2">
                  <c:v>248.92</c:v>
                </c:pt>
                <c:pt idx="3">
                  <c:v>251.26</c:v>
                </c:pt>
                <c:pt idx="4">
                  <c:v>255.84</c:v>
                </c:pt>
              </c:numCache>
            </c:numRef>
          </c:val>
          <c:smooth val="0"/>
          <c:extLst>
            <c:ext xmlns:c16="http://schemas.microsoft.com/office/drawing/2014/chart" uri="{C3380CC4-5D6E-409C-BE32-E72D297353CC}">
              <c16:uniqueId val="{00000001-053C-4F55-9CE9-7216362ECC4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105.96</c:v>
                </c:pt>
                <c:pt idx="1">
                  <c:v>109.19</c:v>
                </c:pt>
                <c:pt idx="2">
                  <c:v>109.04</c:v>
                </c:pt>
                <c:pt idx="3">
                  <c:v>103.3</c:v>
                </c:pt>
                <c:pt idx="4">
                  <c:v>103.3</c:v>
                </c:pt>
              </c:numCache>
            </c:numRef>
          </c:val>
          <c:extLst>
            <c:ext xmlns:c16="http://schemas.microsoft.com/office/drawing/2014/chart" uri="{C3380CC4-5D6E-409C-BE32-E72D297353CC}">
              <c16:uniqueId val="{00000000-44C1-4CE3-B3E6-A0BA876E579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107.42</c:v>
                </c:pt>
                <c:pt idx="1">
                  <c:v>105.07</c:v>
                </c:pt>
                <c:pt idx="2">
                  <c:v>107.54</c:v>
                </c:pt>
                <c:pt idx="3">
                  <c:v>101.93</c:v>
                </c:pt>
                <c:pt idx="4">
                  <c:v>102.36</c:v>
                </c:pt>
              </c:numCache>
            </c:numRef>
          </c:val>
          <c:smooth val="0"/>
          <c:extLst>
            <c:ext xmlns:c16="http://schemas.microsoft.com/office/drawing/2014/chart" uri="{C3380CC4-5D6E-409C-BE32-E72D297353CC}">
              <c16:uniqueId val="{00000001-44C1-4CE3-B3E6-A0BA876E579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157.19999999999999</c:v>
                </c:pt>
                <c:pt idx="1">
                  <c:v>150.19999999999999</c:v>
                </c:pt>
                <c:pt idx="2">
                  <c:v>151.15</c:v>
                </c:pt>
                <c:pt idx="3">
                  <c:v>162.61000000000001</c:v>
                </c:pt>
                <c:pt idx="4">
                  <c:v>165.09</c:v>
                </c:pt>
              </c:numCache>
            </c:numRef>
          </c:val>
          <c:extLst>
            <c:ext xmlns:c16="http://schemas.microsoft.com/office/drawing/2014/chart" uri="{C3380CC4-5D6E-409C-BE32-E72D297353CC}">
              <c16:uniqueId val="{00000000-8D18-40FD-94A0-4865985016F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157.19</c:v>
                </c:pt>
                <c:pt idx="1">
                  <c:v>153.71</c:v>
                </c:pt>
                <c:pt idx="2">
                  <c:v>155.9</c:v>
                </c:pt>
                <c:pt idx="3">
                  <c:v>162.47</c:v>
                </c:pt>
                <c:pt idx="4">
                  <c:v>165.52</c:v>
                </c:pt>
              </c:numCache>
            </c:numRef>
          </c:val>
          <c:smooth val="0"/>
          <c:extLst>
            <c:ext xmlns:c16="http://schemas.microsoft.com/office/drawing/2014/chart" uri="{C3380CC4-5D6E-409C-BE32-E72D297353CC}">
              <c16:uniqueId val="{00000001-8D18-40FD-94A0-4865985016F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45.28</c:v>
                </c:pt>
                <c:pt idx="1">
                  <c:v>45.53</c:v>
                </c:pt>
                <c:pt idx="2">
                  <c:v>44.85</c:v>
                </c:pt>
                <c:pt idx="3">
                  <c:v>44.28</c:v>
                </c:pt>
                <c:pt idx="4">
                  <c:v>44.23</c:v>
                </c:pt>
              </c:numCache>
            </c:numRef>
          </c:val>
          <c:extLst>
            <c:ext xmlns:c16="http://schemas.microsoft.com/office/drawing/2014/chart" uri="{C3380CC4-5D6E-409C-BE32-E72D297353CC}">
              <c16:uniqueId val="{00000000-51DE-49ED-A44C-B95BD4B5F39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63.16</c:v>
                </c:pt>
                <c:pt idx="1">
                  <c:v>64.41</c:v>
                </c:pt>
                <c:pt idx="2">
                  <c:v>64.11</c:v>
                </c:pt>
                <c:pt idx="3">
                  <c:v>63.81</c:v>
                </c:pt>
                <c:pt idx="4">
                  <c:v>63.58</c:v>
                </c:pt>
              </c:numCache>
            </c:numRef>
          </c:val>
          <c:smooth val="0"/>
          <c:extLst>
            <c:ext xmlns:c16="http://schemas.microsoft.com/office/drawing/2014/chart" uri="{C3380CC4-5D6E-409C-BE32-E72D297353CC}">
              <c16:uniqueId val="{00000001-51DE-49ED-A44C-B95BD4B5F39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90.87</c:v>
                </c:pt>
                <c:pt idx="1">
                  <c:v>91.24</c:v>
                </c:pt>
                <c:pt idx="2">
                  <c:v>91.3</c:v>
                </c:pt>
                <c:pt idx="3">
                  <c:v>91.39</c:v>
                </c:pt>
                <c:pt idx="4">
                  <c:v>90.89</c:v>
                </c:pt>
              </c:numCache>
            </c:numRef>
          </c:val>
          <c:extLst>
            <c:ext xmlns:c16="http://schemas.microsoft.com/office/drawing/2014/chart" uri="{C3380CC4-5D6E-409C-BE32-E72D297353CC}">
              <c16:uniqueId val="{00000000-5E8F-4762-A485-5E888DF66FA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91.64</c:v>
                </c:pt>
                <c:pt idx="2">
                  <c:v>92.09</c:v>
                </c:pt>
                <c:pt idx="3">
                  <c:v>91.76</c:v>
                </c:pt>
                <c:pt idx="4">
                  <c:v>91.22</c:v>
                </c:pt>
              </c:numCache>
            </c:numRef>
          </c:val>
          <c:smooth val="0"/>
          <c:extLst>
            <c:ext xmlns:c16="http://schemas.microsoft.com/office/drawing/2014/chart" uri="{C3380CC4-5D6E-409C-BE32-E72D297353CC}">
              <c16:uniqueId val="{00000001-5E8F-4762-A485-5E888DF66FA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37"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神奈川県　横須賀市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A1</v>
      </c>
      <c r="X8" s="75"/>
      <c r="Y8" s="75"/>
      <c r="Z8" s="75"/>
      <c r="AA8" s="75"/>
      <c r="AB8" s="75"/>
      <c r="AC8" s="75"/>
      <c r="AD8" s="75" t="str">
        <f>データ!$M$6</f>
        <v>自治体職員</v>
      </c>
      <c r="AE8" s="75"/>
      <c r="AF8" s="75"/>
      <c r="AG8" s="75"/>
      <c r="AH8" s="75"/>
      <c r="AI8" s="75"/>
      <c r="AJ8" s="75"/>
      <c r="AK8" s="2"/>
      <c r="AL8" s="58">
        <f>データ!$R$6</f>
        <v>383488</v>
      </c>
      <c r="AM8" s="58"/>
      <c r="AN8" s="58"/>
      <c r="AO8" s="58"/>
      <c r="AP8" s="58"/>
      <c r="AQ8" s="58"/>
      <c r="AR8" s="58"/>
      <c r="AS8" s="58"/>
      <c r="AT8" s="55">
        <f>データ!$S$6</f>
        <v>100.81</v>
      </c>
      <c r="AU8" s="56"/>
      <c r="AV8" s="56"/>
      <c r="AW8" s="56"/>
      <c r="AX8" s="56"/>
      <c r="AY8" s="56"/>
      <c r="AZ8" s="56"/>
      <c r="BA8" s="56"/>
      <c r="BB8" s="45">
        <f>データ!$T$6</f>
        <v>3804.07</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2">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2">
      <c r="A10" s="2"/>
      <c r="B10" s="55" t="str">
        <f>データ!$N$6</f>
        <v>-</v>
      </c>
      <c r="C10" s="56"/>
      <c r="D10" s="56"/>
      <c r="E10" s="56"/>
      <c r="F10" s="56"/>
      <c r="G10" s="56"/>
      <c r="H10" s="56"/>
      <c r="I10" s="55">
        <f>データ!$O$6</f>
        <v>77.959999999999994</v>
      </c>
      <c r="J10" s="56"/>
      <c r="K10" s="56"/>
      <c r="L10" s="56"/>
      <c r="M10" s="56"/>
      <c r="N10" s="56"/>
      <c r="O10" s="57"/>
      <c r="P10" s="45">
        <f>データ!$P$6</f>
        <v>100</v>
      </c>
      <c r="Q10" s="45"/>
      <c r="R10" s="45"/>
      <c r="S10" s="45"/>
      <c r="T10" s="45"/>
      <c r="U10" s="45"/>
      <c r="V10" s="45"/>
      <c r="W10" s="58">
        <f>データ!$Q$6</f>
        <v>2750</v>
      </c>
      <c r="X10" s="58"/>
      <c r="Y10" s="58"/>
      <c r="Z10" s="58"/>
      <c r="AA10" s="58"/>
      <c r="AB10" s="58"/>
      <c r="AC10" s="58"/>
      <c r="AD10" s="2"/>
      <c r="AE10" s="2"/>
      <c r="AF10" s="2"/>
      <c r="AG10" s="2"/>
      <c r="AH10" s="2"/>
      <c r="AI10" s="2"/>
      <c r="AJ10" s="2"/>
      <c r="AK10" s="2"/>
      <c r="AL10" s="58">
        <f>データ!$U$6</f>
        <v>381043</v>
      </c>
      <c r="AM10" s="58"/>
      <c r="AN10" s="58"/>
      <c r="AO10" s="58"/>
      <c r="AP10" s="58"/>
      <c r="AQ10" s="58"/>
      <c r="AR10" s="58"/>
      <c r="AS10" s="58"/>
      <c r="AT10" s="55">
        <f>データ!$V$6</f>
        <v>101.04</v>
      </c>
      <c r="AU10" s="56"/>
      <c r="AV10" s="56"/>
      <c r="AW10" s="56"/>
      <c r="AX10" s="56"/>
      <c r="AY10" s="56"/>
      <c r="AZ10" s="56"/>
      <c r="BA10" s="56"/>
      <c r="BB10" s="45">
        <f>データ!$W$6</f>
        <v>3771.21</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2">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31"/>
      <c r="BN16" s="31"/>
      <c r="BO16" s="31"/>
      <c r="BP16" s="31"/>
      <c r="BQ16" s="31"/>
      <c r="BR16" s="31"/>
      <c r="BS16" s="31"/>
      <c r="BT16" s="31"/>
      <c r="BU16" s="31"/>
      <c r="BV16" s="31"/>
      <c r="BW16" s="31"/>
      <c r="BX16" s="31"/>
      <c r="BY16" s="31"/>
      <c r="BZ16" s="3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2">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2">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CtdM9fOPGVqr5oWSHVi87ZqADN+wvZPrV8yg1p1zZZX2/QzpHMBP0rG24Ob35+rm7hGB/zgcOQp2v4wpZMvSWQ==" saltValue="pvLMZGC59A7rnbsqJbTLg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142018</v>
      </c>
      <c r="D6" s="20">
        <f t="shared" si="3"/>
        <v>46</v>
      </c>
      <c r="E6" s="20">
        <f t="shared" si="3"/>
        <v>1</v>
      </c>
      <c r="F6" s="20">
        <f t="shared" si="3"/>
        <v>0</v>
      </c>
      <c r="G6" s="20">
        <f t="shared" si="3"/>
        <v>1</v>
      </c>
      <c r="H6" s="20" t="str">
        <f t="shared" si="3"/>
        <v>神奈川県　横須賀市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77.959999999999994</v>
      </c>
      <c r="P6" s="21">
        <f t="shared" si="3"/>
        <v>100</v>
      </c>
      <c r="Q6" s="21">
        <f t="shared" si="3"/>
        <v>2750</v>
      </c>
      <c r="R6" s="21">
        <f t="shared" si="3"/>
        <v>383488</v>
      </c>
      <c r="S6" s="21">
        <f t="shared" si="3"/>
        <v>100.81</v>
      </c>
      <c r="T6" s="21">
        <f t="shared" si="3"/>
        <v>3804.07</v>
      </c>
      <c r="U6" s="21">
        <f t="shared" si="3"/>
        <v>381043</v>
      </c>
      <c r="V6" s="21">
        <f t="shared" si="3"/>
        <v>101.04</v>
      </c>
      <c r="W6" s="21">
        <f t="shared" si="3"/>
        <v>3771.21</v>
      </c>
      <c r="X6" s="22">
        <f>IF(X7="",NA(),X7)</f>
        <v>112.81</v>
      </c>
      <c r="Y6" s="22">
        <f t="shared" ref="Y6:AG6" si="4">IF(Y7="",NA(),Y7)</f>
        <v>116.01</v>
      </c>
      <c r="Z6" s="22">
        <f t="shared" si="4"/>
        <v>114.89</v>
      </c>
      <c r="AA6" s="22">
        <f t="shared" si="4"/>
        <v>109.44</v>
      </c>
      <c r="AB6" s="22">
        <f t="shared" si="4"/>
        <v>109.84</v>
      </c>
      <c r="AC6" s="22">
        <f t="shared" si="4"/>
        <v>113.57</v>
      </c>
      <c r="AD6" s="22">
        <f t="shared" si="4"/>
        <v>112.59</v>
      </c>
      <c r="AE6" s="22">
        <f t="shared" si="4"/>
        <v>113.87</v>
      </c>
      <c r="AF6" s="22">
        <f t="shared" si="4"/>
        <v>109.87</v>
      </c>
      <c r="AG6" s="22">
        <f t="shared" si="4"/>
        <v>109.81</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295.52999999999997</v>
      </c>
      <c r="AU6" s="22">
        <f t="shared" ref="AU6:BC6" si="6">IF(AU7="",NA(),AU7)</f>
        <v>253.7</v>
      </c>
      <c r="AV6" s="22">
        <f t="shared" si="6"/>
        <v>214.8</v>
      </c>
      <c r="AW6" s="22">
        <f t="shared" si="6"/>
        <v>254.41</v>
      </c>
      <c r="AX6" s="22">
        <f t="shared" si="6"/>
        <v>231.53</v>
      </c>
      <c r="AY6" s="22">
        <f t="shared" si="6"/>
        <v>250.03</v>
      </c>
      <c r="AZ6" s="22">
        <f t="shared" si="6"/>
        <v>239.45</v>
      </c>
      <c r="BA6" s="22">
        <f t="shared" si="6"/>
        <v>246.01</v>
      </c>
      <c r="BB6" s="22">
        <f t="shared" si="6"/>
        <v>228.89</v>
      </c>
      <c r="BC6" s="22">
        <f t="shared" si="6"/>
        <v>232.66</v>
      </c>
      <c r="BD6" s="21" t="str">
        <f>IF(BD7="","",IF(BD7="-","【-】","【"&amp;SUBSTITUTE(TEXT(BD7,"#,##0.00"),"-","△")&amp;"】"))</f>
        <v>【243.36】</v>
      </c>
      <c r="BE6" s="22">
        <f>IF(BE7="",NA(),BE7)</f>
        <v>210.33</v>
      </c>
      <c r="BF6" s="22">
        <f t="shared" ref="BF6:BN6" si="7">IF(BF7="",NA(),BF7)</f>
        <v>207.04</v>
      </c>
      <c r="BG6" s="22">
        <f t="shared" si="7"/>
        <v>214.67</v>
      </c>
      <c r="BH6" s="22">
        <f t="shared" si="7"/>
        <v>212.99</v>
      </c>
      <c r="BI6" s="22">
        <f t="shared" si="7"/>
        <v>216.79</v>
      </c>
      <c r="BJ6" s="22">
        <f t="shared" si="7"/>
        <v>254.19</v>
      </c>
      <c r="BK6" s="22">
        <f t="shared" si="7"/>
        <v>259.56</v>
      </c>
      <c r="BL6" s="22">
        <f t="shared" si="7"/>
        <v>248.92</v>
      </c>
      <c r="BM6" s="22">
        <f t="shared" si="7"/>
        <v>251.26</v>
      </c>
      <c r="BN6" s="22">
        <f t="shared" si="7"/>
        <v>255.84</v>
      </c>
      <c r="BO6" s="21" t="str">
        <f>IF(BO7="","",IF(BO7="-","【-】","【"&amp;SUBSTITUTE(TEXT(BO7,"#,##0.00"),"-","△")&amp;"】"))</f>
        <v>【265.93】</v>
      </c>
      <c r="BP6" s="22">
        <f>IF(BP7="",NA(),BP7)</f>
        <v>105.96</v>
      </c>
      <c r="BQ6" s="22">
        <f t="shared" ref="BQ6:BY6" si="8">IF(BQ7="",NA(),BQ7)</f>
        <v>109.19</v>
      </c>
      <c r="BR6" s="22">
        <f t="shared" si="8"/>
        <v>109.04</v>
      </c>
      <c r="BS6" s="22">
        <f t="shared" si="8"/>
        <v>103.3</v>
      </c>
      <c r="BT6" s="22">
        <f t="shared" si="8"/>
        <v>103.3</v>
      </c>
      <c r="BU6" s="22">
        <f t="shared" si="8"/>
        <v>107.42</v>
      </c>
      <c r="BV6" s="22">
        <f t="shared" si="8"/>
        <v>105.07</v>
      </c>
      <c r="BW6" s="22">
        <f t="shared" si="8"/>
        <v>107.54</v>
      </c>
      <c r="BX6" s="22">
        <f t="shared" si="8"/>
        <v>101.93</v>
      </c>
      <c r="BY6" s="22">
        <f t="shared" si="8"/>
        <v>102.36</v>
      </c>
      <c r="BZ6" s="21" t="str">
        <f>IF(BZ7="","",IF(BZ7="-","【-】","【"&amp;SUBSTITUTE(TEXT(BZ7,"#,##0.00"),"-","△")&amp;"】"))</f>
        <v>【97.82】</v>
      </c>
      <c r="CA6" s="22">
        <f>IF(CA7="",NA(),CA7)</f>
        <v>157.19999999999999</v>
      </c>
      <c r="CB6" s="22">
        <f t="shared" ref="CB6:CJ6" si="9">IF(CB7="",NA(),CB7)</f>
        <v>150.19999999999999</v>
      </c>
      <c r="CC6" s="22">
        <f t="shared" si="9"/>
        <v>151.15</v>
      </c>
      <c r="CD6" s="22">
        <f t="shared" si="9"/>
        <v>162.61000000000001</v>
      </c>
      <c r="CE6" s="22">
        <f t="shared" si="9"/>
        <v>165.09</v>
      </c>
      <c r="CF6" s="22">
        <f t="shared" si="9"/>
        <v>157.19</v>
      </c>
      <c r="CG6" s="22">
        <f t="shared" si="9"/>
        <v>153.71</v>
      </c>
      <c r="CH6" s="22">
        <f t="shared" si="9"/>
        <v>155.9</v>
      </c>
      <c r="CI6" s="22">
        <f t="shared" si="9"/>
        <v>162.47</v>
      </c>
      <c r="CJ6" s="22">
        <f t="shared" si="9"/>
        <v>165.52</v>
      </c>
      <c r="CK6" s="21" t="str">
        <f>IF(CK7="","",IF(CK7="-","【-】","【"&amp;SUBSTITUTE(TEXT(CK7,"#,##0.00"),"-","△")&amp;"】"))</f>
        <v>【177.56】</v>
      </c>
      <c r="CL6" s="22">
        <f>IF(CL7="",NA(),CL7)</f>
        <v>45.28</v>
      </c>
      <c r="CM6" s="22">
        <f t="shared" ref="CM6:CU6" si="10">IF(CM7="",NA(),CM7)</f>
        <v>45.53</v>
      </c>
      <c r="CN6" s="22">
        <f t="shared" si="10"/>
        <v>44.85</v>
      </c>
      <c r="CO6" s="22">
        <f t="shared" si="10"/>
        <v>44.28</v>
      </c>
      <c r="CP6" s="22">
        <f t="shared" si="10"/>
        <v>44.23</v>
      </c>
      <c r="CQ6" s="22">
        <f t="shared" si="10"/>
        <v>63.16</v>
      </c>
      <c r="CR6" s="22">
        <f t="shared" si="10"/>
        <v>64.41</v>
      </c>
      <c r="CS6" s="22">
        <f t="shared" si="10"/>
        <v>64.11</v>
      </c>
      <c r="CT6" s="22">
        <f t="shared" si="10"/>
        <v>63.81</v>
      </c>
      <c r="CU6" s="22">
        <f t="shared" si="10"/>
        <v>63.58</v>
      </c>
      <c r="CV6" s="21" t="str">
        <f>IF(CV7="","",IF(CV7="-","【-】","【"&amp;SUBSTITUTE(TEXT(CV7,"#,##0.00"),"-","△")&amp;"】"))</f>
        <v>【59.81】</v>
      </c>
      <c r="CW6" s="22">
        <f>IF(CW7="",NA(),CW7)</f>
        <v>90.87</v>
      </c>
      <c r="CX6" s="22">
        <f t="shared" ref="CX6:DF6" si="11">IF(CX7="",NA(),CX7)</f>
        <v>91.24</v>
      </c>
      <c r="CY6" s="22">
        <f t="shared" si="11"/>
        <v>91.3</v>
      </c>
      <c r="CZ6" s="22">
        <f t="shared" si="11"/>
        <v>91.39</v>
      </c>
      <c r="DA6" s="22">
        <f t="shared" si="11"/>
        <v>90.89</v>
      </c>
      <c r="DB6" s="22">
        <f t="shared" si="11"/>
        <v>91.48</v>
      </c>
      <c r="DC6" s="22">
        <f t="shared" si="11"/>
        <v>91.64</v>
      </c>
      <c r="DD6" s="22">
        <f t="shared" si="11"/>
        <v>92.09</v>
      </c>
      <c r="DE6" s="22">
        <f t="shared" si="11"/>
        <v>91.76</v>
      </c>
      <c r="DF6" s="22">
        <f t="shared" si="11"/>
        <v>91.22</v>
      </c>
      <c r="DG6" s="21" t="str">
        <f>IF(DG7="","",IF(DG7="-","【-】","【"&amp;SUBSTITUTE(TEXT(DG7,"#,##0.00"),"-","△")&amp;"】"))</f>
        <v>【89.42】</v>
      </c>
      <c r="DH6" s="22">
        <f>IF(DH7="",NA(),DH7)</f>
        <v>58.55</v>
      </c>
      <c r="DI6" s="22">
        <f t="shared" ref="DI6:DQ6" si="12">IF(DI7="",NA(),DI7)</f>
        <v>58.57</v>
      </c>
      <c r="DJ6" s="22">
        <f t="shared" si="12"/>
        <v>58.52</v>
      </c>
      <c r="DK6" s="22">
        <f t="shared" si="12"/>
        <v>58.6</v>
      </c>
      <c r="DL6" s="22">
        <f t="shared" si="12"/>
        <v>58.76</v>
      </c>
      <c r="DM6" s="22">
        <f t="shared" si="12"/>
        <v>51.13</v>
      </c>
      <c r="DN6" s="22">
        <f t="shared" si="12"/>
        <v>51.62</v>
      </c>
      <c r="DO6" s="22">
        <f t="shared" si="12"/>
        <v>52.16</v>
      </c>
      <c r="DP6" s="22">
        <f t="shared" si="12"/>
        <v>52.59</v>
      </c>
      <c r="DQ6" s="22">
        <f t="shared" si="12"/>
        <v>52.74</v>
      </c>
      <c r="DR6" s="21" t="str">
        <f>IF(DR7="","",IF(DR7="-","【-】","【"&amp;SUBSTITUTE(TEXT(DR7,"#,##0.00"),"-","△")&amp;"】"))</f>
        <v>【52.02】</v>
      </c>
      <c r="DS6" s="22">
        <f>IF(DS7="",NA(),DS7)</f>
        <v>37.35</v>
      </c>
      <c r="DT6" s="22">
        <f t="shared" ref="DT6:EB6" si="13">IF(DT7="",NA(),DT7)</f>
        <v>38.58</v>
      </c>
      <c r="DU6" s="22">
        <f t="shared" si="13"/>
        <v>39.74</v>
      </c>
      <c r="DV6" s="22">
        <f t="shared" si="13"/>
        <v>40.79</v>
      </c>
      <c r="DW6" s="22">
        <f t="shared" si="13"/>
        <v>42.41</v>
      </c>
      <c r="DX6" s="22">
        <f t="shared" si="13"/>
        <v>22.41</v>
      </c>
      <c r="DY6" s="22">
        <f t="shared" si="13"/>
        <v>23.68</v>
      </c>
      <c r="DZ6" s="22">
        <f t="shared" si="13"/>
        <v>25.76</v>
      </c>
      <c r="EA6" s="22">
        <f t="shared" si="13"/>
        <v>27.51</v>
      </c>
      <c r="EB6" s="22">
        <f t="shared" si="13"/>
        <v>28.57</v>
      </c>
      <c r="EC6" s="21" t="str">
        <f>IF(EC7="","",IF(EC7="-","【-】","【"&amp;SUBSTITUTE(TEXT(EC7,"#,##0.00"),"-","△")&amp;"】"))</f>
        <v>【25.37】</v>
      </c>
      <c r="ED6" s="22">
        <f>IF(ED7="",NA(),ED7)</f>
        <v>0.89</v>
      </c>
      <c r="EE6" s="22">
        <f t="shared" ref="EE6:EM6" si="14">IF(EE7="",NA(),EE7)</f>
        <v>0.97</v>
      </c>
      <c r="EF6" s="22">
        <f t="shared" si="14"/>
        <v>1.29</v>
      </c>
      <c r="EG6" s="22">
        <f t="shared" si="14"/>
        <v>0.97</v>
      </c>
      <c r="EH6" s="22">
        <f t="shared" si="14"/>
        <v>0.93</v>
      </c>
      <c r="EI6" s="22">
        <f t="shared" si="14"/>
        <v>0.73</v>
      </c>
      <c r="EJ6" s="22">
        <f t="shared" si="14"/>
        <v>0.79</v>
      </c>
      <c r="EK6" s="22">
        <f t="shared" si="14"/>
        <v>0.75</v>
      </c>
      <c r="EL6" s="22">
        <f t="shared" si="14"/>
        <v>0.78</v>
      </c>
      <c r="EM6" s="22">
        <f t="shared" si="14"/>
        <v>0.73</v>
      </c>
      <c r="EN6" s="21" t="str">
        <f>IF(EN7="","",IF(EN7="-","【-】","【"&amp;SUBSTITUTE(TEXT(EN7,"#,##0.00"),"-","△")&amp;"】"))</f>
        <v>【0.62】</v>
      </c>
    </row>
    <row r="7" spans="1:144" s="23" customFormat="1" x14ac:dyDescent="0.2">
      <c r="A7" s="15"/>
      <c r="B7" s="24">
        <v>2023</v>
      </c>
      <c r="C7" s="24">
        <v>142018</v>
      </c>
      <c r="D7" s="24">
        <v>46</v>
      </c>
      <c r="E7" s="24">
        <v>1</v>
      </c>
      <c r="F7" s="24">
        <v>0</v>
      </c>
      <c r="G7" s="24">
        <v>1</v>
      </c>
      <c r="H7" s="24" t="s">
        <v>93</v>
      </c>
      <c r="I7" s="24" t="s">
        <v>94</v>
      </c>
      <c r="J7" s="24" t="s">
        <v>95</v>
      </c>
      <c r="K7" s="24" t="s">
        <v>96</v>
      </c>
      <c r="L7" s="24" t="s">
        <v>97</v>
      </c>
      <c r="M7" s="24" t="s">
        <v>98</v>
      </c>
      <c r="N7" s="25" t="s">
        <v>99</v>
      </c>
      <c r="O7" s="25">
        <v>77.959999999999994</v>
      </c>
      <c r="P7" s="25">
        <v>100</v>
      </c>
      <c r="Q7" s="25">
        <v>2750</v>
      </c>
      <c r="R7" s="25">
        <v>383488</v>
      </c>
      <c r="S7" s="25">
        <v>100.81</v>
      </c>
      <c r="T7" s="25">
        <v>3804.07</v>
      </c>
      <c r="U7" s="25">
        <v>381043</v>
      </c>
      <c r="V7" s="25">
        <v>101.04</v>
      </c>
      <c r="W7" s="25">
        <v>3771.21</v>
      </c>
      <c r="X7" s="25">
        <v>112.81</v>
      </c>
      <c r="Y7" s="25">
        <v>116.01</v>
      </c>
      <c r="Z7" s="25">
        <v>114.89</v>
      </c>
      <c r="AA7" s="25">
        <v>109.44</v>
      </c>
      <c r="AB7" s="25">
        <v>109.84</v>
      </c>
      <c r="AC7" s="25">
        <v>113.57</v>
      </c>
      <c r="AD7" s="25">
        <v>112.59</v>
      </c>
      <c r="AE7" s="25">
        <v>113.87</v>
      </c>
      <c r="AF7" s="25">
        <v>109.87</v>
      </c>
      <c r="AG7" s="25">
        <v>109.81</v>
      </c>
      <c r="AH7" s="25">
        <v>108.24</v>
      </c>
      <c r="AI7" s="25">
        <v>0</v>
      </c>
      <c r="AJ7" s="25">
        <v>0</v>
      </c>
      <c r="AK7" s="25">
        <v>0</v>
      </c>
      <c r="AL7" s="25">
        <v>0</v>
      </c>
      <c r="AM7" s="25">
        <v>0</v>
      </c>
      <c r="AN7" s="25">
        <v>0</v>
      </c>
      <c r="AO7" s="25">
        <v>0</v>
      </c>
      <c r="AP7" s="25">
        <v>0</v>
      </c>
      <c r="AQ7" s="25">
        <v>0</v>
      </c>
      <c r="AR7" s="25">
        <v>0</v>
      </c>
      <c r="AS7" s="25">
        <v>1.5</v>
      </c>
      <c r="AT7" s="25">
        <v>295.52999999999997</v>
      </c>
      <c r="AU7" s="25">
        <v>253.7</v>
      </c>
      <c r="AV7" s="25">
        <v>214.8</v>
      </c>
      <c r="AW7" s="25">
        <v>254.41</v>
      </c>
      <c r="AX7" s="25">
        <v>231.53</v>
      </c>
      <c r="AY7" s="25">
        <v>250.03</v>
      </c>
      <c r="AZ7" s="25">
        <v>239.45</v>
      </c>
      <c r="BA7" s="25">
        <v>246.01</v>
      </c>
      <c r="BB7" s="25">
        <v>228.89</v>
      </c>
      <c r="BC7" s="25">
        <v>232.66</v>
      </c>
      <c r="BD7" s="25">
        <v>243.36</v>
      </c>
      <c r="BE7" s="25">
        <v>210.33</v>
      </c>
      <c r="BF7" s="25">
        <v>207.04</v>
      </c>
      <c r="BG7" s="25">
        <v>214.67</v>
      </c>
      <c r="BH7" s="25">
        <v>212.99</v>
      </c>
      <c r="BI7" s="25">
        <v>216.79</v>
      </c>
      <c r="BJ7" s="25">
        <v>254.19</v>
      </c>
      <c r="BK7" s="25">
        <v>259.56</v>
      </c>
      <c r="BL7" s="25">
        <v>248.92</v>
      </c>
      <c r="BM7" s="25">
        <v>251.26</v>
      </c>
      <c r="BN7" s="25">
        <v>255.84</v>
      </c>
      <c r="BO7" s="25">
        <v>265.93</v>
      </c>
      <c r="BP7" s="25">
        <v>105.96</v>
      </c>
      <c r="BQ7" s="25">
        <v>109.19</v>
      </c>
      <c r="BR7" s="25">
        <v>109.04</v>
      </c>
      <c r="BS7" s="25">
        <v>103.3</v>
      </c>
      <c r="BT7" s="25">
        <v>103.3</v>
      </c>
      <c r="BU7" s="25">
        <v>107.42</v>
      </c>
      <c r="BV7" s="25">
        <v>105.07</v>
      </c>
      <c r="BW7" s="25">
        <v>107.54</v>
      </c>
      <c r="BX7" s="25">
        <v>101.93</v>
      </c>
      <c r="BY7" s="25">
        <v>102.36</v>
      </c>
      <c r="BZ7" s="25">
        <v>97.82</v>
      </c>
      <c r="CA7" s="25">
        <v>157.19999999999999</v>
      </c>
      <c r="CB7" s="25">
        <v>150.19999999999999</v>
      </c>
      <c r="CC7" s="25">
        <v>151.15</v>
      </c>
      <c r="CD7" s="25">
        <v>162.61000000000001</v>
      </c>
      <c r="CE7" s="25">
        <v>165.09</v>
      </c>
      <c r="CF7" s="25">
        <v>157.19</v>
      </c>
      <c r="CG7" s="25">
        <v>153.71</v>
      </c>
      <c r="CH7" s="25">
        <v>155.9</v>
      </c>
      <c r="CI7" s="25">
        <v>162.47</v>
      </c>
      <c r="CJ7" s="25">
        <v>165.52</v>
      </c>
      <c r="CK7" s="25">
        <v>177.56</v>
      </c>
      <c r="CL7" s="25">
        <v>45.28</v>
      </c>
      <c r="CM7" s="25">
        <v>45.53</v>
      </c>
      <c r="CN7" s="25">
        <v>44.85</v>
      </c>
      <c r="CO7" s="25">
        <v>44.28</v>
      </c>
      <c r="CP7" s="25">
        <v>44.23</v>
      </c>
      <c r="CQ7" s="25">
        <v>63.16</v>
      </c>
      <c r="CR7" s="25">
        <v>64.41</v>
      </c>
      <c r="CS7" s="25">
        <v>64.11</v>
      </c>
      <c r="CT7" s="25">
        <v>63.81</v>
      </c>
      <c r="CU7" s="25">
        <v>63.58</v>
      </c>
      <c r="CV7" s="25">
        <v>59.81</v>
      </c>
      <c r="CW7" s="25">
        <v>90.87</v>
      </c>
      <c r="CX7" s="25">
        <v>91.24</v>
      </c>
      <c r="CY7" s="25">
        <v>91.3</v>
      </c>
      <c r="CZ7" s="25">
        <v>91.39</v>
      </c>
      <c r="DA7" s="25">
        <v>90.89</v>
      </c>
      <c r="DB7" s="25">
        <v>91.48</v>
      </c>
      <c r="DC7" s="25">
        <v>91.64</v>
      </c>
      <c r="DD7" s="25">
        <v>92.09</v>
      </c>
      <c r="DE7" s="25">
        <v>91.76</v>
      </c>
      <c r="DF7" s="25">
        <v>91.22</v>
      </c>
      <c r="DG7" s="25">
        <v>89.42</v>
      </c>
      <c r="DH7" s="25">
        <v>58.55</v>
      </c>
      <c r="DI7" s="25">
        <v>58.57</v>
      </c>
      <c r="DJ7" s="25">
        <v>58.52</v>
      </c>
      <c r="DK7" s="25">
        <v>58.6</v>
      </c>
      <c r="DL7" s="25">
        <v>58.76</v>
      </c>
      <c r="DM7" s="25">
        <v>51.13</v>
      </c>
      <c r="DN7" s="25">
        <v>51.62</v>
      </c>
      <c r="DO7" s="25">
        <v>52.16</v>
      </c>
      <c r="DP7" s="25">
        <v>52.59</v>
      </c>
      <c r="DQ7" s="25">
        <v>52.74</v>
      </c>
      <c r="DR7" s="25">
        <v>52.02</v>
      </c>
      <c r="DS7" s="25">
        <v>37.35</v>
      </c>
      <c r="DT7" s="25">
        <v>38.58</v>
      </c>
      <c r="DU7" s="25">
        <v>39.74</v>
      </c>
      <c r="DV7" s="25">
        <v>40.79</v>
      </c>
      <c r="DW7" s="25">
        <v>42.41</v>
      </c>
      <c r="DX7" s="25">
        <v>22.41</v>
      </c>
      <c r="DY7" s="25">
        <v>23.68</v>
      </c>
      <c r="DZ7" s="25">
        <v>25.76</v>
      </c>
      <c r="EA7" s="25">
        <v>27.51</v>
      </c>
      <c r="EB7" s="25">
        <v>28.57</v>
      </c>
      <c r="EC7" s="25">
        <v>25.37</v>
      </c>
      <c r="ED7" s="25">
        <v>0.89</v>
      </c>
      <c r="EE7" s="25">
        <v>0.97</v>
      </c>
      <c r="EF7" s="25">
        <v>1.29</v>
      </c>
      <c r="EG7" s="25">
        <v>0.97</v>
      </c>
      <c r="EH7" s="25">
        <v>0.93</v>
      </c>
      <c r="EI7" s="25">
        <v>0.73</v>
      </c>
      <c r="EJ7" s="25">
        <v>0.79</v>
      </c>
      <c r="EK7" s="25">
        <v>0.75</v>
      </c>
      <c r="EL7" s="25">
        <v>0.78</v>
      </c>
      <c r="EM7" s="25">
        <v>0.73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2025-01-24T06:47:40Z</dcterms:created>
  <dcterms:modified xsi:type="dcterms:W3CDTF">2025-01-30T00:23:06Z</dcterms:modified>
  <cp:category/>
</cp:coreProperties>
</file>