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設計諸条件" sheetId="1" r:id="rId1"/>
    <sheet name="試掘工" sheetId="2" r:id="rId2"/>
  </sheets>
  <definedNames>
    <definedName name="_xlnm._FilterDatabase" localSheetId="0" hidden="1">設計諸条件!$B$70:$C$147</definedName>
    <definedName name="_xlnm.Print_Area" localSheetId="1">試掘工!$A$1:$J$68</definedName>
    <definedName name="_xlnm.Print_Area" localSheetId="0">設計諸条件!$A$1:$M$68</definedName>
    <definedName name="_xlnm.Print_Titles" localSheetId="1">試掘工!$1:$8</definedName>
    <definedName name="_xlnm.Print_Titles" localSheetId="0">設計諸条件!$1:$8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F60" i="2" l="1"/>
  <c r="F61" i="2"/>
  <c r="F62" i="2"/>
  <c r="C3" i="2"/>
  <c r="C4" i="2"/>
  <c r="C2" i="2"/>
  <c r="F14" i="2"/>
  <c r="F68" i="2" l="1"/>
  <c r="F67" i="2"/>
  <c r="F66" i="2"/>
  <c r="F65" i="2"/>
  <c r="F64" i="2"/>
  <c r="F63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P11" i="2" l="1"/>
  <c r="Q11" i="2" s="1"/>
  <c r="R11" i="2" s="1"/>
  <c r="P19" i="2"/>
  <c r="Q19" i="2" s="1"/>
  <c r="R19" i="2" s="1"/>
  <c r="P27" i="2"/>
  <c r="Q27" i="2" s="1"/>
  <c r="R27" i="2" s="1"/>
  <c r="P35" i="2"/>
  <c r="Q35" i="2" s="1"/>
  <c r="R35" i="2" s="1"/>
  <c r="P43" i="2"/>
  <c r="Q43" i="2" s="1"/>
  <c r="R43" i="2" s="1"/>
  <c r="P51" i="2"/>
  <c r="Q51" i="2" s="1"/>
  <c r="R51" i="2" s="1"/>
  <c r="P59" i="2"/>
  <c r="Q59" i="2" s="1"/>
  <c r="R59" i="2" s="1"/>
  <c r="P67" i="2"/>
  <c r="Q67" i="2" s="1"/>
  <c r="R67" i="2" s="1"/>
  <c r="P68" i="2"/>
  <c r="Q68" i="2" s="1"/>
  <c r="R68" i="2" s="1"/>
  <c r="P65" i="2"/>
  <c r="Q65" i="2" s="1"/>
  <c r="R65" i="2" s="1"/>
  <c r="P4" i="2"/>
  <c r="Q4" i="2" s="1"/>
  <c r="R4" i="2" s="1"/>
  <c r="P12" i="2"/>
  <c r="Q12" i="2" s="1"/>
  <c r="R12" i="2" s="1"/>
  <c r="C12" i="1" s="1"/>
  <c r="P20" i="2"/>
  <c r="Q20" i="2" s="1"/>
  <c r="R20" i="2" s="1"/>
  <c r="P28" i="2"/>
  <c r="Q28" i="2" s="1"/>
  <c r="R28" i="2" s="1"/>
  <c r="P36" i="2"/>
  <c r="Q36" i="2" s="1"/>
  <c r="R36" i="2" s="1"/>
  <c r="P44" i="2"/>
  <c r="Q44" i="2" s="1"/>
  <c r="R44" i="2" s="1"/>
  <c r="P52" i="2"/>
  <c r="Q52" i="2" s="1"/>
  <c r="R52" i="2" s="1"/>
  <c r="P60" i="2"/>
  <c r="Q60" i="2" s="1"/>
  <c r="R60" i="2" s="1"/>
  <c r="P49" i="2"/>
  <c r="Q49" i="2" s="1"/>
  <c r="R49" i="2" s="1"/>
  <c r="P5" i="2"/>
  <c r="Q5" i="2" s="1"/>
  <c r="R5" i="2" s="1"/>
  <c r="P13" i="2"/>
  <c r="Q13" i="2" s="1"/>
  <c r="R13" i="2" s="1"/>
  <c r="P21" i="2"/>
  <c r="Q21" i="2" s="1"/>
  <c r="R21" i="2" s="1"/>
  <c r="C13" i="1" s="1"/>
  <c r="P29" i="2"/>
  <c r="Q29" i="2" s="1"/>
  <c r="R29" i="2" s="1"/>
  <c r="P37" i="2"/>
  <c r="Q37" i="2" s="1"/>
  <c r="R37" i="2" s="1"/>
  <c r="P45" i="2"/>
  <c r="Q45" i="2" s="1"/>
  <c r="R45" i="2" s="1"/>
  <c r="P53" i="2"/>
  <c r="Q53" i="2" s="1"/>
  <c r="R53" i="2" s="1"/>
  <c r="P61" i="2"/>
  <c r="Q61" i="2" s="1"/>
  <c r="R61" i="2" s="1"/>
  <c r="P69" i="2"/>
  <c r="Q69" i="2" s="1"/>
  <c r="R69" i="2" s="1"/>
  <c r="P70" i="2"/>
  <c r="Q70" i="2" s="1"/>
  <c r="R70" i="2" s="1"/>
  <c r="P71" i="2"/>
  <c r="Q71" i="2" s="1"/>
  <c r="R71" i="2" s="1"/>
  <c r="P6" i="2"/>
  <c r="Q6" i="2" s="1"/>
  <c r="R6" i="2" s="1"/>
  <c r="P14" i="2"/>
  <c r="Q14" i="2" s="1"/>
  <c r="R14" i="2" s="1"/>
  <c r="P22" i="2"/>
  <c r="Q22" i="2" s="1"/>
  <c r="R22" i="2" s="1"/>
  <c r="P30" i="2"/>
  <c r="Q30" i="2" s="1"/>
  <c r="R30" i="2" s="1"/>
  <c r="P38" i="2"/>
  <c r="Q38" i="2" s="1"/>
  <c r="R38" i="2" s="1"/>
  <c r="P46" i="2"/>
  <c r="Q46" i="2" s="1"/>
  <c r="R46" i="2" s="1"/>
  <c r="P54" i="2"/>
  <c r="Q54" i="2" s="1"/>
  <c r="R54" i="2" s="1"/>
  <c r="P62" i="2"/>
  <c r="Q62" i="2" s="1"/>
  <c r="R62" i="2" s="1"/>
  <c r="P41" i="2"/>
  <c r="Q41" i="2" s="1"/>
  <c r="R41" i="2" s="1"/>
  <c r="P7" i="2"/>
  <c r="Q7" i="2" s="1"/>
  <c r="R7" i="2" s="1"/>
  <c r="P15" i="2"/>
  <c r="Q15" i="2" s="1"/>
  <c r="R15" i="2" s="1"/>
  <c r="P23" i="2"/>
  <c r="Q23" i="2" s="1"/>
  <c r="R23" i="2" s="1"/>
  <c r="P31" i="2"/>
  <c r="Q31" i="2" s="1"/>
  <c r="R31" i="2" s="1"/>
  <c r="P39" i="2"/>
  <c r="Q39" i="2" s="1"/>
  <c r="R39" i="2" s="1"/>
  <c r="P47" i="2"/>
  <c r="Q47" i="2" s="1"/>
  <c r="R47" i="2" s="1"/>
  <c r="P55" i="2"/>
  <c r="Q55" i="2" s="1"/>
  <c r="R55" i="2" s="1"/>
  <c r="P63" i="2"/>
  <c r="Q63" i="2" s="1"/>
  <c r="R63" i="2" s="1"/>
  <c r="P3" i="2"/>
  <c r="P8" i="2"/>
  <c r="Q8" i="2" s="1"/>
  <c r="R8" i="2" s="1"/>
  <c r="P16" i="2"/>
  <c r="Q16" i="2" s="1"/>
  <c r="R16" i="2" s="1"/>
  <c r="P24" i="2"/>
  <c r="Q24" i="2" s="1"/>
  <c r="R24" i="2" s="1"/>
  <c r="P32" i="2"/>
  <c r="Q32" i="2" s="1"/>
  <c r="R32" i="2" s="1"/>
  <c r="P40" i="2"/>
  <c r="Q40" i="2" s="1"/>
  <c r="R40" i="2" s="1"/>
  <c r="P48" i="2"/>
  <c r="Q48" i="2" s="1"/>
  <c r="R48" i="2" s="1"/>
  <c r="P56" i="2"/>
  <c r="Q56" i="2" s="1"/>
  <c r="R56" i="2" s="1"/>
  <c r="P64" i="2"/>
  <c r="Q64" i="2" s="1"/>
  <c r="R64" i="2" s="1"/>
  <c r="P72" i="2"/>
  <c r="Q72" i="2" s="1"/>
  <c r="R72" i="2" s="1"/>
  <c r="P9" i="2"/>
  <c r="Q9" i="2" s="1"/>
  <c r="R9" i="2" s="1"/>
  <c r="P17" i="2"/>
  <c r="Q17" i="2" s="1"/>
  <c r="R17" i="2" s="1"/>
  <c r="P25" i="2"/>
  <c r="Q25" i="2" s="1"/>
  <c r="R25" i="2" s="1"/>
  <c r="P33" i="2"/>
  <c r="Q33" i="2" s="1"/>
  <c r="R33" i="2" s="1"/>
  <c r="P57" i="2"/>
  <c r="Q57" i="2" s="1"/>
  <c r="R57" i="2" s="1"/>
  <c r="P10" i="2"/>
  <c r="Q10" i="2" s="1"/>
  <c r="R10" i="2" s="1"/>
  <c r="P18" i="2"/>
  <c r="Q18" i="2" s="1"/>
  <c r="R18" i="2" s="1"/>
  <c r="P26" i="2"/>
  <c r="Q26" i="2" s="1"/>
  <c r="R26" i="2" s="1"/>
  <c r="P34" i="2"/>
  <c r="Q34" i="2" s="1"/>
  <c r="R34" i="2" s="1"/>
  <c r="P42" i="2"/>
  <c r="Q42" i="2" s="1"/>
  <c r="R42" i="2" s="1"/>
  <c r="P50" i="2"/>
  <c r="Q50" i="2" s="1"/>
  <c r="R50" i="2" s="1"/>
  <c r="P58" i="2"/>
  <c r="Q58" i="2" s="1"/>
  <c r="R58" i="2" s="1"/>
  <c r="P66" i="2"/>
  <c r="Q66" i="2" s="1"/>
  <c r="R66" i="2" s="1"/>
  <c r="C11" i="1" l="1"/>
  <c r="C10" i="1"/>
  <c r="C9" i="1"/>
  <c r="Q3" i="2"/>
  <c r="R3" i="2" s="1"/>
  <c r="R73" i="2" s="1"/>
  <c r="P73" i="2"/>
  <c r="Q73" i="2" l="1"/>
</calcChain>
</file>

<file path=xl/sharedStrings.xml><?xml version="1.0" encoding="utf-8"?>
<sst xmlns="http://schemas.openxmlformats.org/spreadsheetml/2006/main" count="248" uniqueCount="131">
  <si>
    <t>工事名</t>
    <rPh sb="0" eb="3">
      <t>コウジメイ</t>
    </rPh>
    <phoneticPr fontId="1"/>
  </si>
  <si>
    <t>試掘箇所数</t>
    <rPh sb="0" eb="5">
      <t>シクツカショスウ</t>
    </rPh>
    <phoneticPr fontId="1"/>
  </si>
  <si>
    <t>工事区間</t>
    <rPh sb="0" eb="4">
      <t>コウジクカン</t>
    </rPh>
    <phoneticPr fontId="1"/>
  </si>
  <si>
    <t>標準掘削断面パターン</t>
    <rPh sb="0" eb="6">
      <t>ヒョウジュンクッサクダンメン</t>
    </rPh>
    <phoneticPr fontId="1"/>
  </si>
  <si>
    <t>A-1</t>
    <phoneticPr fontId="1"/>
  </si>
  <si>
    <t>A-2</t>
  </si>
  <si>
    <t>A-3</t>
  </si>
  <si>
    <t>A-4</t>
  </si>
  <si>
    <t>A-5</t>
  </si>
  <si>
    <t>A-6</t>
  </si>
  <si>
    <t>A-7</t>
  </si>
  <si>
    <t>A-8</t>
  </si>
  <si>
    <t>B-1</t>
    <phoneticPr fontId="1"/>
  </si>
  <si>
    <t>B-2</t>
  </si>
  <si>
    <t>B-3</t>
  </si>
  <si>
    <t>B-4</t>
  </si>
  <si>
    <t>B-5</t>
  </si>
  <si>
    <t>B-6</t>
  </si>
  <si>
    <t>B-7</t>
  </si>
  <si>
    <t>B-8</t>
  </si>
  <si>
    <t>C-1</t>
    <phoneticPr fontId="1"/>
  </si>
  <si>
    <t>C-2</t>
  </si>
  <si>
    <t>C-3</t>
  </si>
  <si>
    <t>C-4</t>
  </si>
  <si>
    <t>C-5</t>
  </si>
  <si>
    <t>C-6</t>
  </si>
  <si>
    <t>C-7</t>
  </si>
  <si>
    <t>C-8</t>
  </si>
  <si>
    <t>D-1</t>
    <phoneticPr fontId="1"/>
  </si>
  <si>
    <t>D-2</t>
  </si>
  <si>
    <t>D-3</t>
  </si>
  <si>
    <t>D-4</t>
  </si>
  <si>
    <t>D-5</t>
  </si>
  <si>
    <t>D-6</t>
  </si>
  <si>
    <t>D-7</t>
  </si>
  <si>
    <t>D-8</t>
  </si>
  <si>
    <t>E-1</t>
    <phoneticPr fontId="1"/>
  </si>
  <si>
    <t>E-2</t>
  </si>
  <si>
    <t>E-3</t>
  </si>
  <si>
    <t>E-4</t>
  </si>
  <si>
    <t>E-5</t>
  </si>
  <si>
    <t>E-6</t>
  </si>
  <si>
    <t>E-7</t>
  </si>
  <si>
    <t>E-8</t>
  </si>
  <si>
    <t>F-1</t>
    <phoneticPr fontId="1"/>
  </si>
  <si>
    <t>F-2</t>
  </si>
  <si>
    <t>F-3</t>
  </si>
  <si>
    <t>F-4</t>
  </si>
  <si>
    <t>F-5</t>
  </si>
  <si>
    <t>F-6</t>
  </si>
  <si>
    <t>F-7</t>
  </si>
  <si>
    <t>F-8</t>
  </si>
  <si>
    <t>G-1</t>
    <phoneticPr fontId="1"/>
  </si>
  <si>
    <t>G-2</t>
  </si>
  <si>
    <t>G-3</t>
  </si>
  <si>
    <t>G-4</t>
  </si>
  <si>
    <t>G-5</t>
  </si>
  <si>
    <t>G-6</t>
  </si>
  <si>
    <t>G-7</t>
  </si>
  <si>
    <t>G-8</t>
  </si>
  <si>
    <t>新設撤去同一掘削断面</t>
    <rPh sb="0" eb="4">
      <t>シンセツテッキョ</t>
    </rPh>
    <rPh sb="4" eb="10">
      <t>ドウイツクッサクダンメン</t>
    </rPh>
    <phoneticPr fontId="1"/>
  </si>
  <si>
    <t>新設断面</t>
    <rPh sb="0" eb="4">
      <t>シンセツダンメン</t>
    </rPh>
    <phoneticPr fontId="1"/>
  </si>
  <si>
    <t>撤去断面</t>
    <rPh sb="0" eb="4">
      <t>テッキョダンメン</t>
    </rPh>
    <phoneticPr fontId="1"/>
  </si>
  <si>
    <t>土被り(m)</t>
    <rPh sb="0" eb="2">
      <t>ドカブ</t>
    </rPh>
    <phoneticPr fontId="1"/>
  </si>
  <si>
    <t>延長(m)</t>
    <rPh sb="0" eb="2">
      <t>エンチョウ</t>
    </rPh>
    <phoneticPr fontId="1"/>
  </si>
  <si>
    <t>管種</t>
    <rPh sb="0" eb="2">
      <t>カンシュ</t>
    </rPh>
    <phoneticPr fontId="1"/>
  </si>
  <si>
    <t>口径</t>
    <rPh sb="0" eb="2">
      <t>コウケイ</t>
    </rPh>
    <phoneticPr fontId="1"/>
  </si>
  <si>
    <t>標準掘削断面パターン</t>
    <rPh sb="0" eb="4">
      <t>ヒョウジュンクッサク</t>
    </rPh>
    <rPh sb="4" eb="6">
      <t>ダンメン</t>
    </rPh>
    <phoneticPr fontId="1"/>
  </si>
  <si>
    <t>PEP</t>
    <phoneticPr fontId="1"/>
  </si>
  <si>
    <t>GXDIP</t>
    <phoneticPr fontId="1"/>
  </si>
  <si>
    <t>φ50</t>
    <phoneticPr fontId="1"/>
  </si>
  <si>
    <t>φ100</t>
    <phoneticPr fontId="1"/>
  </si>
  <si>
    <t>φ75</t>
    <phoneticPr fontId="1"/>
  </si>
  <si>
    <t>φ200</t>
    <phoneticPr fontId="1"/>
  </si>
  <si>
    <t>φ300</t>
    <phoneticPr fontId="1"/>
  </si>
  <si>
    <t>φ400</t>
    <phoneticPr fontId="1"/>
  </si>
  <si>
    <t>備考</t>
    <rPh sb="0" eb="2">
      <t>ビコウ</t>
    </rPh>
    <phoneticPr fontId="1"/>
  </si>
  <si>
    <t>提出時期</t>
    <rPh sb="0" eb="4">
      <t>テイシュツジキ</t>
    </rPh>
    <phoneticPr fontId="1"/>
  </si>
  <si>
    <t>提出日</t>
    <rPh sb="0" eb="3">
      <t>テイシュツビ</t>
    </rPh>
    <phoneticPr fontId="1"/>
  </si>
  <si>
    <t>提出時期</t>
    <rPh sb="0" eb="4">
      <t>テイシュツジキ</t>
    </rPh>
    <phoneticPr fontId="1"/>
  </si>
  <si>
    <t>設計完了</t>
    <rPh sb="0" eb="4">
      <t>セッケイカンリョウ</t>
    </rPh>
    <phoneticPr fontId="1"/>
  </si>
  <si>
    <t>工事完了</t>
    <rPh sb="0" eb="4">
      <t>コウジカンリョウ</t>
    </rPh>
    <phoneticPr fontId="1"/>
  </si>
  <si>
    <t>新設撤去同一掘削断面＿矢板</t>
    <rPh sb="0" eb="4">
      <t>シンセツテッキョ</t>
    </rPh>
    <rPh sb="4" eb="10">
      <t>ドウイツクッサクダンメン</t>
    </rPh>
    <rPh sb="11" eb="13">
      <t>ヤイタ</t>
    </rPh>
    <phoneticPr fontId="1"/>
  </si>
  <si>
    <t>φ300</t>
  </si>
  <si>
    <t>撤去管</t>
    <rPh sb="0" eb="3">
      <t>テッキョカン</t>
    </rPh>
    <phoneticPr fontId="1"/>
  </si>
  <si>
    <t>新設管種</t>
    <rPh sb="0" eb="2">
      <t>シンセツ</t>
    </rPh>
    <rPh sb="2" eb="4">
      <t>カンシュ</t>
    </rPh>
    <phoneticPr fontId="1"/>
  </si>
  <si>
    <t>新設口径</t>
    <rPh sb="0" eb="2">
      <t>シンセツ</t>
    </rPh>
    <rPh sb="2" eb="4">
      <t>コウケイ</t>
    </rPh>
    <phoneticPr fontId="1"/>
  </si>
  <si>
    <t>撤去管種</t>
    <rPh sb="0" eb="2">
      <t>テッキョ</t>
    </rPh>
    <rPh sb="2" eb="4">
      <t>カンシュ</t>
    </rPh>
    <phoneticPr fontId="1"/>
  </si>
  <si>
    <t>撤去口径</t>
    <rPh sb="0" eb="2">
      <t>テッキョ</t>
    </rPh>
    <rPh sb="2" eb="4">
      <t>コウケイ</t>
    </rPh>
    <phoneticPr fontId="1"/>
  </si>
  <si>
    <t>φ350</t>
    <phoneticPr fontId="1"/>
  </si>
  <si>
    <t>φ450</t>
    <phoneticPr fontId="1"/>
  </si>
  <si>
    <t>φ500</t>
    <phoneticPr fontId="1"/>
  </si>
  <si>
    <t>φ600</t>
    <phoneticPr fontId="1"/>
  </si>
  <si>
    <t>φ700</t>
    <phoneticPr fontId="1"/>
  </si>
  <si>
    <t>DIP</t>
  </si>
  <si>
    <t>DIP</t>
    <phoneticPr fontId="1"/>
  </si>
  <si>
    <t>VP</t>
    <phoneticPr fontId="1"/>
  </si>
  <si>
    <t>HIVP</t>
  </si>
  <si>
    <t>HIVP</t>
    <phoneticPr fontId="1"/>
  </si>
  <si>
    <t>SP</t>
    <phoneticPr fontId="1"/>
  </si>
  <si>
    <t>新設管</t>
    <rPh sb="0" eb="3">
      <t>シンセツカン</t>
    </rPh>
    <phoneticPr fontId="1"/>
  </si>
  <si>
    <t>A-1</t>
  </si>
  <si>
    <t>GXDIP</t>
  </si>
  <si>
    <t>φ100</t>
  </si>
  <si>
    <t>A</t>
    <phoneticPr fontId="1"/>
  </si>
  <si>
    <t>B</t>
  </si>
  <si>
    <t>B</t>
    <phoneticPr fontId="1"/>
  </si>
  <si>
    <t>C</t>
  </si>
  <si>
    <t>D</t>
    <phoneticPr fontId="1"/>
  </si>
  <si>
    <t>E</t>
    <phoneticPr fontId="1"/>
  </si>
  <si>
    <t>F</t>
    <phoneticPr fontId="1"/>
  </si>
  <si>
    <t>G</t>
    <phoneticPr fontId="1"/>
  </si>
  <si>
    <t>φ50</t>
  </si>
  <si>
    <t>土工なし（使用廃止、露出配管等）</t>
    <rPh sb="0" eb="2">
      <t>ドコウ</t>
    </rPh>
    <rPh sb="5" eb="9">
      <t>シヨウハイシ</t>
    </rPh>
    <rPh sb="10" eb="12">
      <t>ロシュツ</t>
    </rPh>
    <rPh sb="12" eb="14">
      <t>ハイカン</t>
    </rPh>
    <rPh sb="14" eb="15">
      <t>トウ</t>
    </rPh>
    <phoneticPr fontId="1"/>
  </si>
  <si>
    <t>幅(m)</t>
    <rPh sb="0" eb="1">
      <t>ハバ</t>
    </rPh>
    <phoneticPr fontId="1"/>
  </si>
  <si>
    <t>深さ(m)</t>
    <rPh sb="0" eb="1">
      <t>フカ</t>
    </rPh>
    <phoneticPr fontId="1"/>
  </si>
  <si>
    <t>土量(m³)</t>
    <rPh sb="0" eb="2">
      <t>ドリョウ</t>
    </rPh>
    <phoneticPr fontId="1"/>
  </si>
  <si>
    <t>入力セル</t>
    <rPh sb="0" eb="2">
      <t>ニュウリョク</t>
    </rPh>
    <phoneticPr fontId="1"/>
  </si>
  <si>
    <t>自動計算セル</t>
    <rPh sb="0" eb="4">
      <t>ジドウケイサン</t>
    </rPh>
    <phoneticPr fontId="1"/>
  </si>
  <si>
    <t>試掘工</t>
    <rPh sb="0" eb="3">
      <t>シクツコウ</t>
    </rPh>
    <phoneticPr fontId="1"/>
  </si>
  <si>
    <t>土量</t>
    <rPh sb="0" eb="2">
      <t>ドリョウ</t>
    </rPh>
    <phoneticPr fontId="1"/>
  </si>
  <si>
    <t>四捨五入</t>
    <rPh sb="0" eb="4">
      <t>シシャゴニュウ</t>
    </rPh>
    <phoneticPr fontId="1"/>
  </si>
  <si>
    <t>箇所数</t>
    <rPh sb="0" eb="3">
      <t>カショスウ</t>
    </rPh>
    <phoneticPr fontId="1"/>
  </si>
  <si>
    <t>合計</t>
    <rPh sb="0" eb="2">
      <t>ゴウケイ</t>
    </rPh>
    <phoneticPr fontId="1"/>
  </si>
  <si>
    <t>集計用</t>
    <rPh sb="0" eb="3">
      <t>シュウケイヨウ</t>
    </rPh>
    <phoneticPr fontId="1"/>
  </si>
  <si>
    <t>試掘工算出シート</t>
    <rPh sb="0" eb="3">
      <t>シクツコウ</t>
    </rPh>
    <rPh sb="3" eb="5">
      <t>サンシュツ</t>
    </rPh>
    <phoneticPr fontId="1"/>
  </si>
  <si>
    <t>※試掘箇所数については、試掘工算出シートより算出</t>
    <rPh sb="15" eb="17">
      <t>サンシュツ</t>
    </rPh>
    <phoneticPr fontId="1"/>
  </si>
  <si>
    <t>数量等統括表（積算諸条件算出シート）</t>
    <rPh sb="0" eb="2">
      <t>スウリョウ</t>
    </rPh>
    <rPh sb="2" eb="3">
      <t>トウ</t>
    </rPh>
    <rPh sb="3" eb="6">
      <t>トウカツヒョウ</t>
    </rPh>
    <rPh sb="7" eb="9">
      <t>セキサン</t>
    </rPh>
    <rPh sb="9" eb="12">
      <t>ショジョウケン</t>
    </rPh>
    <rPh sb="12" eb="14">
      <t>サンシュツ</t>
    </rPh>
    <phoneticPr fontId="1"/>
  </si>
  <si>
    <t>Φ250</t>
    <phoneticPr fontId="1"/>
  </si>
  <si>
    <t>○○地区配水管布設工事（2023の1）</t>
    <phoneticPr fontId="1"/>
  </si>
  <si>
    <t>令和５年10月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</si>
</sst>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4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Font="1"/>
    <xf numFmtId="0" fontId="0" fillId="2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0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0" fillId="3" borderId="0" xfId="0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28" xfId="0" applyFill="1" applyBorder="1" applyAlignment="1"/>
    <xf numFmtId="58" fontId="0" fillId="0" borderId="28" xfId="0" applyNumberFormat="1" applyFill="1" applyBorder="1" applyAlignment="1"/>
    <xf numFmtId="0" fontId="0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vertical="center"/>
    </xf>
    <xf numFmtId="0" fontId="0" fillId="3" borderId="13" xfId="0" applyFill="1" applyBorder="1"/>
    <xf numFmtId="0" fontId="0" fillId="3" borderId="6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Alignment="1">
      <alignment shrinkToFi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58" fontId="0" fillId="2" borderId="1" xfId="0" applyNumberForma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58" fontId="0" fillId="2" borderId="25" xfId="0" applyNumberFormat="1" applyFill="1" applyBorder="1" applyAlignment="1">
      <alignment horizontal="center"/>
    </xf>
    <xf numFmtId="58" fontId="0" fillId="2" borderId="27" xfId="0" applyNumberForma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1"/>
  <sheetViews>
    <sheetView tabSelected="1" showWhiteSpace="0" view="pageBreakPreview" zoomScale="60" zoomScaleNormal="85" zoomScalePageLayoutView="55" workbookViewId="0">
      <selection activeCell="M3" sqref="M3"/>
    </sheetView>
  </sheetViews>
  <sheetFormatPr defaultRowHeight="18" x14ac:dyDescent="0.45"/>
  <cols>
    <col min="1" max="1" width="2.59765625" customWidth="1"/>
    <col min="3" max="3" width="11" bestFit="1" customWidth="1"/>
    <col min="4" max="4" width="33.8984375" bestFit="1" customWidth="1"/>
    <col min="5" max="12" width="9.796875" customWidth="1"/>
    <col min="13" max="13" width="45.8984375" customWidth="1"/>
    <col min="14" max="14" width="18.09765625" style="36" customWidth="1"/>
    <col min="15" max="15" width="45.8984375" customWidth="1"/>
    <col min="17" max="17" width="29.59765625" bestFit="1" customWidth="1"/>
  </cols>
  <sheetData>
    <row r="1" spans="2:21" ht="32.4" x14ac:dyDescent="0.8">
      <c r="B1" s="60" t="s">
        <v>127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35"/>
      <c r="O1" s="7" t="s">
        <v>79</v>
      </c>
      <c r="P1" s="1" t="s">
        <v>2</v>
      </c>
      <c r="Q1" s="1" t="s">
        <v>3</v>
      </c>
      <c r="R1" t="s">
        <v>85</v>
      </c>
      <c r="S1" t="s">
        <v>86</v>
      </c>
      <c r="T1" t="s">
        <v>87</v>
      </c>
      <c r="U1" t="s">
        <v>88</v>
      </c>
    </row>
    <row r="2" spans="2:21" x14ac:dyDescent="0.45">
      <c r="B2" s="3" t="s">
        <v>0</v>
      </c>
      <c r="C2" s="63" t="s">
        <v>129</v>
      </c>
      <c r="D2" s="63"/>
      <c r="E2" s="63"/>
      <c r="F2" s="63"/>
      <c r="G2" s="63"/>
      <c r="M2" s="53" t="s">
        <v>130</v>
      </c>
      <c r="O2" t="s">
        <v>80</v>
      </c>
      <c r="P2" s="45" t="s">
        <v>104</v>
      </c>
      <c r="Q2" t="s">
        <v>60</v>
      </c>
      <c r="R2" t="s">
        <v>68</v>
      </c>
      <c r="S2" t="s">
        <v>70</v>
      </c>
      <c r="T2" t="s">
        <v>95</v>
      </c>
      <c r="U2" t="s">
        <v>70</v>
      </c>
    </row>
    <row r="3" spans="2:21" x14ac:dyDescent="0.45">
      <c r="B3" s="3" t="s">
        <v>78</v>
      </c>
      <c r="C3" s="64">
        <v>45017</v>
      </c>
      <c r="D3" s="64"/>
      <c r="E3" s="64"/>
      <c r="F3" s="64"/>
      <c r="G3" s="64"/>
      <c r="I3" s="32" t="s">
        <v>117</v>
      </c>
      <c r="J3" s="31"/>
      <c r="O3" t="s">
        <v>81</v>
      </c>
      <c r="P3" s="46" t="s">
        <v>4</v>
      </c>
      <c r="Q3" t="s">
        <v>82</v>
      </c>
      <c r="R3" t="s">
        <v>69</v>
      </c>
      <c r="S3" t="s">
        <v>72</v>
      </c>
      <c r="T3" t="s">
        <v>96</v>
      </c>
      <c r="U3" t="s">
        <v>72</v>
      </c>
    </row>
    <row r="4" spans="2:21" x14ac:dyDescent="0.45">
      <c r="B4" s="3" t="s">
        <v>77</v>
      </c>
      <c r="C4" s="63" t="s">
        <v>81</v>
      </c>
      <c r="D4" s="63"/>
      <c r="E4" s="63"/>
      <c r="F4" s="63"/>
      <c r="G4" s="63"/>
      <c r="I4" s="33" t="s">
        <v>118</v>
      </c>
      <c r="J4" s="34"/>
      <c r="P4" s="46" t="s">
        <v>5</v>
      </c>
      <c r="Q4" t="s">
        <v>61</v>
      </c>
      <c r="S4" t="s">
        <v>71</v>
      </c>
      <c r="T4" t="s">
        <v>98</v>
      </c>
      <c r="U4" t="s">
        <v>71</v>
      </c>
    </row>
    <row r="5" spans="2:21" x14ac:dyDescent="0.45">
      <c r="B5" s="38"/>
      <c r="C5" s="51"/>
      <c r="D5" s="51"/>
      <c r="E5" s="51"/>
      <c r="F5" s="51"/>
      <c r="G5" s="51"/>
      <c r="H5" s="36"/>
      <c r="I5" s="52"/>
      <c r="J5" s="36"/>
      <c r="K5" s="36"/>
      <c r="O5" s="8"/>
      <c r="P5" s="46" t="s">
        <v>6</v>
      </c>
      <c r="Q5" s="2" t="s">
        <v>62</v>
      </c>
      <c r="S5" t="s">
        <v>73</v>
      </c>
      <c r="T5" t="s">
        <v>99</v>
      </c>
      <c r="U5" t="s">
        <v>73</v>
      </c>
    </row>
    <row r="6" spans="2:21" x14ac:dyDescent="0.45">
      <c r="B6" t="s">
        <v>126</v>
      </c>
      <c r="N6" s="37"/>
      <c r="O6" s="9"/>
      <c r="P6" s="46" t="s">
        <v>7</v>
      </c>
      <c r="Q6" t="s">
        <v>113</v>
      </c>
      <c r="S6" t="s">
        <v>75</v>
      </c>
      <c r="U6" t="s">
        <v>128</v>
      </c>
    </row>
    <row r="7" spans="2:21" x14ac:dyDescent="0.45">
      <c r="B7" s="58" t="s">
        <v>2</v>
      </c>
      <c r="C7" s="56" t="s">
        <v>1</v>
      </c>
      <c r="D7" s="68" t="s">
        <v>67</v>
      </c>
      <c r="E7" s="65" t="s">
        <v>100</v>
      </c>
      <c r="F7" s="66"/>
      <c r="G7" s="66"/>
      <c r="H7" s="67"/>
      <c r="I7" s="54" t="s">
        <v>84</v>
      </c>
      <c r="J7" s="54"/>
      <c r="K7" s="54"/>
      <c r="L7" s="55"/>
      <c r="M7" s="61" t="s">
        <v>76</v>
      </c>
      <c r="N7" s="37"/>
      <c r="O7" s="9"/>
      <c r="P7" s="46" t="s">
        <v>8</v>
      </c>
      <c r="U7" t="s">
        <v>74</v>
      </c>
    </row>
    <row r="8" spans="2:21" ht="18.600000000000001" thickBot="1" x14ac:dyDescent="0.5">
      <c r="B8" s="59"/>
      <c r="C8" s="57"/>
      <c r="D8" s="69"/>
      <c r="E8" s="4" t="s">
        <v>65</v>
      </c>
      <c r="F8" s="5" t="s">
        <v>66</v>
      </c>
      <c r="G8" s="5" t="s">
        <v>63</v>
      </c>
      <c r="H8" s="6" t="s">
        <v>64</v>
      </c>
      <c r="I8" s="5" t="s">
        <v>65</v>
      </c>
      <c r="J8" s="5" t="s">
        <v>66</v>
      </c>
      <c r="K8" s="5" t="s">
        <v>63</v>
      </c>
      <c r="L8" s="6" t="s">
        <v>64</v>
      </c>
      <c r="M8" s="62"/>
      <c r="N8" s="38"/>
      <c r="O8" s="9"/>
      <c r="P8" s="46" t="s">
        <v>9</v>
      </c>
      <c r="U8" t="s">
        <v>89</v>
      </c>
    </row>
    <row r="9" spans="2:21" ht="18.600000000000001" thickTop="1" x14ac:dyDescent="0.45">
      <c r="B9" s="13" t="s">
        <v>101</v>
      </c>
      <c r="C9" s="24">
        <f ca="1">IFERROR(VLOOKUP(B9,試掘工!$O$3:$R$72,4,FALSE),"")</f>
        <v>4</v>
      </c>
      <c r="D9" s="14" t="s">
        <v>60</v>
      </c>
      <c r="E9" s="15" t="s">
        <v>102</v>
      </c>
      <c r="F9" s="16" t="s">
        <v>103</v>
      </c>
      <c r="G9" s="16">
        <v>0.8</v>
      </c>
      <c r="H9" s="17">
        <v>150</v>
      </c>
      <c r="I9" s="16" t="s">
        <v>94</v>
      </c>
      <c r="J9" s="16" t="s">
        <v>103</v>
      </c>
      <c r="K9" s="16">
        <v>1.1000000000000001</v>
      </c>
      <c r="L9" s="17">
        <v>150</v>
      </c>
      <c r="M9" s="10"/>
      <c r="N9" s="38"/>
      <c r="O9" s="9"/>
      <c r="P9" s="46" t="s">
        <v>10</v>
      </c>
      <c r="U9" t="s">
        <v>75</v>
      </c>
    </row>
    <row r="10" spans="2:21" x14ac:dyDescent="0.45">
      <c r="B10" s="12" t="s">
        <v>5</v>
      </c>
      <c r="C10" s="24">
        <f ca="1">IFERROR(VLOOKUP(B10,試掘工!$O$3:$R$72,4,FALSE),"")</f>
        <v>1</v>
      </c>
      <c r="D10" s="18" t="s">
        <v>61</v>
      </c>
      <c r="E10" s="19" t="s">
        <v>102</v>
      </c>
      <c r="F10" s="20" t="s">
        <v>103</v>
      </c>
      <c r="G10" s="20">
        <v>0.8</v>
      </c>
      <c r="H10" s="21">
        <v>50</v>
      </c>
      <c r="I10" s="20"/>
      <c r="J10" s="20"/>
      <c r="K10" s="20"/>
      <c r="L10" s="21"/>
      <c r="M10" s="11"/>
      <c r="N10" s="38"/>
      <c r="O10" s="9"/>
      <c r="P10" s="46" t="s">
        <v>11</v>
      </c>
      <c r="U10" t="s">
        <v>90</v>
      </c>
    </row>
    <row r="11" spans="2:21" x14ac:dyDescent="0.45">
      <c r="B11" s="12" t="s">
        <v>5</v>
      </c>
      <c r="C11" s="24">
        <f ca="1">IFERROR(VLOOKUP(B11,試掘工!$O$3:$R$72,4,FALSE),"")</f>
        <v>1</v>
      </c>
      <c r="D11" s="18" t="s">
        <v>62</v>
      </c>
      <c r="E11" s="19"/>
      <c r="F11" s="20"/>
      <c r="G11" s="20"/>
      <c r="H11" s="21"/>
      <c r="I11" s="20" t="s">
        <v>97</v>
      </c>
      <c r="J11" s="20" t="s">
        <v>112</v>
      </c>
      <c r="K11" s="20">
        <v>1</v>
      </c>
      <c r="L11" s="21">
        <v>60</v>
      </c>
      <c r="M11" s="11"/>
      <c r="N11" s="38"/>
      <c r="O11" s="9"/>
      <c r="P11" s="46" t="s">
        <v>106</v>
      </c>
      <c r="U11" t="s">
        <v>91</v>
      </c>
    </row>
    <row r="12" spans="2:21" x14ac:dyDescent="0.45">
      <c r="B12" s="12" t="s">
        <v>105</v>
      </c>
      <c r="C12" s="24">
        <f ca="1">IFERROR(VLOOKUP(B12,試掘工!$O$3:$R$72,4,FALSE),"")</f>
        <v>0</v>
      </c>
      <c r="D12" s="18" t="s">
        <v>82</v>
      </c>
      <c r="E12" s="19" t="s">
        <v>102</v>
      </c>
      <c r="F12" s="20" t="s">
        <v>83</v>
      </c>
      <c r="G12" s="20">
        <v>0.9</v>
      </c>
      <c r="H12" s="21">
        <v>100</v>
      </c>
      <c r="I12" s="20" t="s">
        <v>94</v>
      </c>
      <c r="J12" s="20" t="s">
        <v>83</v>
      </c>
      <c r="K12" s="20">
        <v>1.3</v>
      </c>
      <c r="L12" s="21">
        <v>100</v>
      </c>
      <c r="M12" s="11"/>
      <c r="N12" s="38"/>
      <c r="O12" s="9"/>
      <c r="P12" s="46" t="s">
        <v>12</v>
      </c>
      <c r="U12" t="s">
        <v>92</v>
      </c>
    </row>
    <row r="13" spans="2:21" x14ac:dyDescent="0.45">
      <c r="B13" s="12" t="s">
        <v>107</v>
      </c>
      <c r="C13" s="24">
        <f ca="1">IFERROR(VLOOKUP(B13,試掘工!$O$3:$R$72,4,FALSE),"")</f>
        <v>2</v>
      </c>
      <c r="D13" s="18" t="s">
        <v>113</v>
      </c>
      <c r="E13" s="19" t="s">
        <v>102</v>
      </c>
      <c r="F13" s="20" t="s">
        <v>103</v>
      </c>
      <c r="G13" s="20">
        <v>0</v>
      </c>
      <c r="H13" s="21">
        <v>1</v>
      </c>
      <c r="I13" s="20" t="s">
        <v>94</v>
      </c>
      <c r="J13" s="20" t="s">
        <v>103</v>
      </c>
      <c r="K13" s="20">
        <v>0</v>
      </c>
      <c r="L13" s="21">
        <v>1</v>
      </c>
      <c r="M13" s="11"/>
      <c r="N13" s="38"/>
      <c r="O13" s="9"/>
      <c r="P13" s="46" t="s">
        <v>13</v>
      </c>
      <c r="U13" t="s">
        <v>93</v>
      </c>
    </row>
    <row r="14" spans="2:21" x14ac:dyDescent="0.45">
      <c r="B14" s="12"/>
      <c r="C14" s="25"/>
      <c r="D14" s="18"/>
      <c r="E14" s="19"/>
      <c r="F14" s="20"/>
      <c r="G14" s="20"/>
      <c r="H14" s="21"/>
      <c r="I14" s="20"/>
      <c r="J14" s="20"/>
      <c r="K14" s="20"/>
      <c r="L14" s="21"/>
      <c r="M14" s="11"/>
      <c r="N14" s="38"/>
      <c r="O14" s="9"/>
      <c r="P14" s="46" t="s">
        <v>14</v>
      </c>
    </row>
    <row r="15" spans="2:21" x14ac:dyDescent="0.45">
      <c r="B15" s="12"/>
      <c r="C15" s="25" t="str">
        <f>IFERROR(VLOOKUP(B15,試掘工!$O$3:$R$72,4,FALSE),"")</f>
        <v/>
      </c>
      <c r="D15" s="18"/>
      <c r="E15" s="19"/>
      <c r="F15" s="20"/>
      <c r="G15" s="20"/>
      <c r="H15" s="21"/>
      <c r="I15" s="20"/>
      <c r="J15" s="20"/>
      <c r="K15" s="20"/>
      <c r="L15" s="21"/>
      <c r="M15" s="11"/>
      <c r="N15" s="38"/>
      <c r="O15" s="9"/>
      <c r="P15" s="46" t="s">
        <v>15</v>
      </c>
    </row>
    <row r="16" spans="2:21" x14ac:dyDescent="0.45">
      <c r="B16" s="12"/>
      <c r="C16" s="25" t="str">
        <f>IFERROR(VLOOKUP(B16,試掘工!$O$3:$R$72,4,FALSE),"")</f>
        <v/>
      </c>
      <c r="D16" s="18"/>
      <c r="E16" s="19"/>
      <c r="F16" s="20"/>
      <c r="G16" s="20"/>
      <c r="H16" s="21"/>
      <c r="I16" s="20"/>
      <c r="J16" s="20"/>
      <c r="K16" s="20"/>
      <c r="L16" s="21"/>
      <c r="M16" s="11"/>
      <c r="N16" s="38"/>
      <c r="O16" s="9"/>
      <c r="P16" s="46" t="s">
        <v>16</v>
      </c>
    </row>
    <row r="17" spans="2:16" x14ac:dyDescent="0.45">
      <c r="B17" s="12"/>
      <c r="C17" s="25" t="str">
        <f>IFERROR(VLOOKUP(B17,試掘工!$O$3:$R$72,4,FALSE),"")</f>
        <v/>
      </c>
      <c r="D17" s="18"/>
      <c r="E17" s="19"/>
      <c r="F17" s="20"/>
      <c r="G17" s="20"/>
      <c r="H17" s="21"/>
      <c r="I17" s="20"/>
      <c r="J17" s="20"/>
      <c r="K17" s="20"/>
      <c r="L17" s="21"/>
      <c r="M17" s="11"/>
      <c r="N17" s="38"/>
      <c r="O17" s="9"/>
      <c r="P17" s="46" t="s">
        <v>17</v>
      </c>
    </row>
    <row r="18" spans="2:16" x14ac:dyDescent="0.45">
      <c r="B18" s="12"/>
      <c r="C18" s="25" t="str">
        <f>IFERROR(VLOOKUP(B18,試掘工!$O$3:$R$72,4,FALSE),"")</f>
        <v/>
      </c>
      <c r="D18" s="18"/>
      <c r="E18" s="19"/>
      <c r="F18" s="20"/>
      <c r="G18" s="20"/>
      <c r="H18" s="21"/>
      <c r="I18" s="20"/>
      <c r="J18" s="20"/>
      <c r="K18" s="20"/>
      <c r="L18" s="21"/>
      <c r="M18" s="11"/>
      <c r="N18" s="38"/>
      <c r="O18" s="9"/>
      <c r="P18" s="46" t="s">
        <v>18</v>
      </c>
    </row>
    <row r="19" spans="2:16" x14ac:dyDescent="0.45">
      <c r="B19" s="12"/>
      <c r="C19" s="25" t="str">
        <f>IFERROR(VLOOKUP(B19,試掘工!$O$3:$R$72,4,FALSE),"")</f>
        <v/>
      </c>
      <c r="D19" s="18"/>
      <c r="E19" s="19"/>
      <c r="F19" s="20"/>
      <c r="G19" s="20"/>
      <c r="H19" s="21"/>
      <c r="I19" s="20"/>
      <c r="J19" s="20"/>
      <c r="K19" s="20"/>
      <c r="L19" s="21"/>
      <c r="M19" s="11"/>
      <c r="N19" s="38"/>
      <c r="O19" s="9"/>
      <c r="P19" s="46" t="s">
        <v>19</v>
      </c>
    </row>
    <row r="20" spans="2:16" x14ac:dyDescent="0.45">
      <c r="B20" s="12"/>
      <c r="C20" s="25" t="str">
        <f>IFERROR(VLOOKUP(B20,試掘工!$O$3:$R$72,4,FALSE),"")</f>
        <v/>
      </c>
      <c r="D20" s="18"/>
      <c r="E20" s="19"/>
      <c r="F20" s="20"/>
      <c r="G20" s="20"/>
      <c r="H20" s="21"/>
      <c r="I20" s="20"/>
      <c r="J20" s="20"/>
      <c r="K20" s="20"/>
      <c r="L20" s="21"/>
      <c r="M20" s="11"/>
      <c r="N20" s="38"/>
      <c r="O20" s="9"/>
      <c r="P20" s="46" t="s">
        <v>107</v>
      </c>
    </row>
    <row r="21" spans="2:16" x14ac:dyDescent="0.45">
      <c r="B21" s="12"/>
      <c r="C21" s="25" t="str">
        <f>IFERROR(VLOOKUP(B21,試掘工!$O$3:$R$72,4,FALSE),"")</f>
        <v/>
      </c>
      <c r="D21" s="18"/>
      <c r="E21" s="19"/>
      <c r="F21" s="20"/>
      <c r="G21" s="20"/>
      <c r="H21" s="21"/>
      <c r="I21" s="20"/>
      <c r="J21" s="20"/>
      <c r="K21" s="20"/>
      <c r="L21" s="21"/>
      <c r="M21" s="11"/>
      <c r="N21" s="38"/>
      <c r="O21" s="9"/>
      <c r="P21" s="46" t="s">
        <v>20</v>
      </c>
    </row>
    <row r="22" spans="2:16" x14ac:dyDescent="0.45">
      <c r="B22" s="12"/>
      <c r="C22" s="25" t="str">
        <f>IFERROR(VLOOKUP(B22,試掘工!$O$3:$R$72,4,FALSE),"")</f>
        <v/>
      </c>
      <c r="D22" s="18"/>
      <c r="E22" s="19"/>
      <c r="F22" s="20"/>
      <c r="G22" s="20"/>
      <c r="H22" s="21"/>
      <c r="I22" s="20"/>
      <c r="J22" s="20"/>
      <c r="K22" s="20"/>
      <c r="L22" s="21"/>
      <c r="M22" s="11"/>
      <c r="N22" s="38"/>
      <c r="O22" s="9"/>
      <c r="P22" s="46" t="s">
        <v>21</v>
      </c>
    </row>
    <row r="23" spans="2:16" x14ac:dyDescent="0.45">
      <c r="B23" s="12"/>
      <c r="C23" s="25" t="str">
        <f>IFERROR(VLOOKUP(B23,試掘工!$O$3:$R$72,4,FALSE),"")</f>
        <v/>
      </c>
      <c r="D23" s="18"/>
      <c r="E23" s="19"/>
      <c r="F23" s="20"/>
      <c r="G23" s="20"/>
      <c r="H23" s="21"/>
      <c r="I23" s="20"/>
      <c r="J23" s="20"/>
      <c r="K23" s="20"/>
      <c r="L23" s="21"/>
      <c r="M23" s="11"/>
      <c r="N23" s="38"/>
      <c r="O23" s="9"/>
      <c r="P23" s="46" t="s">
        <v>22</v>
      </c>
    </row>
    <row r="24" spans="2:16" x14ac:dyDescent="0.45">
      <c r="B24" s="12"/>
      <c r="C24" s="25" t="str">
        <f>IFERROR(VLOOKUP(B24,試掘工!$O$3:$R$72,4,FALSE),"")</f>
        <v/>
      </c>
      <c r="D24" s="18"/>
      <c r="E24" s="19"/>
      <c r="F24" s="20"/>
      <c r="G24" s="20"/>
      <c r="H24" s="21"/>
      <c r="I24" s="20"/>
      <c r="J24" s="20"/>
      <c r="K24" s="20"/>
      <c r="L24" s="21"/>
      <c r="M24" s="11"/>
      <c r="N24" s="38"/>
      <c r="O24" s="9"/>
      <c r="P24" s="46" t="s">
        <v>23</v>
      </c>
    </row>
    <row r="25" spans="2:16" x14ac:dyDescent="0.45">
      <c r="B25" s="12"/>
      <c r="C25" s="25" t="str">
        <f>IFERROR(VLOOKUP(B25,試掘工!$O$3:$R$72,4,FALSE),"")</f>
        <v/>
      </c>
      <c r="D25" s="18"/>
      <c r="E25" s="19"/>
      <c r="F25" s="20"/>
      <c r="G25" s="20"/>
      <c r="H25" s="21"/>
      <c r="I25" s="20"/>
      <c r="J25" s="20"/>
      <c r="K25" s="20"/>
      <c r="L25" s="21"/>
      <c r="M25" s="11"/>
      <c r="N25" s="38"/>
      <c r="O25" s="9"/>
      <c r="P25" s="46" t="s">
        <v>24</v>
      </c>
    </row>
    <row r="26" spans="2:16" x14ac:dyDescent="0.45">
      <c r="B26" s="12"/>
      <c r="C26" s="25" t="str">
        <f>IFERROR(VLOOKUP(B26,試掘工!$O$3:$R$72,4,FALSE),"")</f>
        <v/>
      </c>
      <c r="D26" s="18"/>
      <c r="E26" s="19"/>
      <c r="F26" s="20"/>
      <c r="G26" s="20"/>
      <c r="H26" s="21"/>
      <c r="I26" s="20"/>
      <c r="J26" s="20"/>
      <c r="K26" s="20"/>
      <c r="L26" s="21"/>
      <c r="M26" s="11"/>
      <c r="N26" s="38"/>
      <c r="O26" s="9"/>
      <c r="P26" s="46" t="s">
        <v>25</v>
      </c>
    </row>
    <row r="27" spans="2:16" x14ac:dyDescent="0.45">
      <c r="B27" s="12"/>
      <c r="C27" s="25" t="str">
        <f>IFERROR(VLOOKUP(B27,試掘工!$O$3:$R$72,4,FALSE),"")</f>
        <v/>
      </c>
      <c r="D27" s="18"/>
      <c r="E27" s="19"/>
      <c r="F27" s="20"/>
      <c r="G27" s="20"/>
      <c r="H27" s="21"/>
      <c r="I27" s="20"/>
      <c r="J27" s="20"/>
      <c r="K27" s="20"/>
      <c r="L27" s="21"/>
      <c r="M27" s="11"/>
      <c r="N27" s="38"/>
      <c r="O27" s="9"/>
      <c r="P27" s="46" t="s">
        <v>26</v>
      </c>
    </row>
    <row r="28" spans="2:16" x14ac:dyDescent="0.45">
      <c r="B28" s="12"/>
      <c r="C28" s="25" t="str">
        <f>IFERROR(VLOOKUP(B28,試掘工!$O$3:$R$72,4,FALSE),"")</f>
        <v/>
      </c>
      <c r="D28" s="18"/>
      <c r="E28" s="19"/>
      <c r="F28" s="20"/>
      <c r="G28" s="20"/>
      <c r="H28" s="21"/>
      <c r="I28" s="20"/>
      <c r="J28" s="20"/>
      <c r="K28" s="20"/>
      <c r="L28" s="21"/>
      <c r="M28" s="11"/>
      <c r="N28" s="38"/>
      <c r="O28" s="9"/>
      <c r="P28" s="46" t="s">
        <v>27</v>
      </c>
    </row>
    <row r="29" spans="2:16" x14ac:dyDescent="0.45">
      <c r="B29" s="12"/>
      <c r="C29" s="25" t="str">
        <f>IFERROR(VLOOKUP(B29,試掘工!$O$3:$R$72,4,FALSE),"")</f>
        <v/>
      </c>
      <c r="D29" s="18"/>
      <c r="E29" s="19"/>
      <c r="F29" s="20"/>
      <c r="G29" s="20"/>
      <c r="H29" s="21"/>
      <c r="I29" s="20"/>
      <c r="J29" s="20"/>
      <c r="K29" s="20"/>
      <c r="L29" s="21"/>
      <c r="M29" s="11"/>
      <c r="N29" s="38"/>
      <c r="O29" s="9"/>
      <c r="P29" s="46" t="s">
        <v>108</v>
      </c>
    </row>
    <row r="30" spans="2:16" x14ac:dyDescent="0.45">
      <c r="B30" s="12"/>
      <c r="C30" s="25" t="str">
        <f>IFERROR(VLOOKUP(B30,試掘工!$O$3:$R$72,4,FALSE),"")</f>
        <v/>
      </c>
      <c r="D30" s="18"/>
      <c r="E30" s="19"/>
      <c r="F30" s="20"/>
      <c r="G30" s="20"/>
      <c r="H30" s="21"/>
      <c r="I30" s="20"/>
      <c r="J30" s="20"/>
      <c r="K30" s="20"/>
      <c r="L30" s="21"/>
      <c r="M30" s="11"/>
      <c r="N30" s="38"/>
      <c r="O30" s="9"/>
      <c r="P30" s="46" t="s">
        <v>28</v>
      </c>
    </row>
    <row r="31" spans="2:16" x14ac:dyDescent="0.45">
      <c r="B31" s="12"/>
      <c r="C31" s="25" t="str">
        <f>IFERROR(VLOOKUP(B31,試掘工!$O$3:$R$72,4,FALSE),"")</f>
        <v/>
      </c>
      <c r="D31" s="18"/>
      <c r="E31" s="19"/>
      <c r="F31" s="20"/>
      <c r="G31" s="20"/>
      <c r="H31" s="21"/>
      <c r="I31" s="20"/>
      <c r="J31" s="20"/>
      <c r="K31" s="20"/>
      <c r="L31" s="21"/>
      <c r="M31" s="11"/>
      <c r="N31" s="38"/>
      <c r="O31" s="9"/>
      <c r="P31" s="46" t="s">
        <v>29</v>
      </c>
    </row>
    <row r="32" spans="2:16" x14ac:dyDescent="0.45">
      <c r="B32" s="12"/>
      <c r="C32" s="25" t="str">
        <f>IFERROR(VLOOKUP(B32,試掘工!$O$3:$R$72,4,FALSE),"")</f>
        <v/>
      </c>
      <c r="D32" s="18"/>
      <c r="E32" s="19"/>
      <c r="F32" s="20"/>
      <c r="G32" s="20"/>
      <c r="H32" s="21"/>
      <c r="I32" s="20"/>
      <c r="J32" s="20"/>
      <c r="K32" s="20"/>
      <c r="L32" s="21"/>
      <c r="M32" s="11"/>
      <c r="N32" s="38"/>
      <c r="O32" s="9"/>
      <c r="P32" s="46" t="s">
        <v>30</v>
      </c>
    </row>
    <row r="33" spans="2:16" x14ac:dyDescent="0.45">
      <c r="B33" s="12"/>
      <c r="C33" s="25" t="str">
        <f>IFERROR(VLOOKUP(B33,試掘工!$O$3:$R$72,4,FALSE),"")</f>
        <v/>
      </c>
      <c r="D33" s="18"/>
      <c r="E33" s="19"/>
      <c r="F33" s="20"/>
      <c r="G33" s="20"/>
      <c r="H33" s="21"/>
      <c r="I33" s="20"/>
      <c r="J33" s="20"/>
      <c r="K33" s="20"/>
      <c r="L33" s="21"/>
      <c r="M33" s="11"/>
      <c r="N33" s="38"/>
      <c r="O33" s="9"/>
      <c r="P33" s="46" t="s">
        <v>31</v>
      </c>
    </row>
    <row r="34" spans="2:16" x14ac:dyDescent="0.45">
      <c r="B34" s="12"/>
      <c r="C34" s="25" t="str">
        <f>IFERROR(VLOOKUP(B34,試掘工!$O$3:$R$72,4,FALSE),"")</f>
        <v/>
      </c>
      <c r="D34" s="18"/>
      <c r="E34" s="19"/>
      <c r="F34" s="20"/>
      <c r="G34" s="20"/>
      <c r="H34" s="21"/>
      <c r="I34" s="20"/>
      <c r="J34" s="20"/>
      <c r="K34" s="20"/>
      <c r="L34" s="21"/>
      <c r="M34" s="11"/>
      <c r="N34" s="38"/>
      <c r="O34" s="9"/>
      <c r="P34" s="46" t="s">
        <v>32</v>
      </c>
    </row>
    <row r="35" spans="2:16" x14ac:dyDescent="0.45">
      <c r="B35" s="12"/>
      <c r="C35" s="25" t="str">
        <f>IFERROR(VLOOKUP(B35,試掘工!$O$3:$R$72,4,FALSE),"")</f>
        <v/>
      </c>
      <c r="D35" s="18"/>
      <c r="E35" s="19"/>
      <c r="F35" s="20"/>
      <c r="G35" s="20"/>
      <c r="H35" s="21"/>
      <c r="I35" s="20"/>
      <c r="J35" s="20"/>
      <c r="K35" s="20"/>
      <c r="L35" s="21"/>
      <c r="M35" s="11"/>
      <c r="N35" s="38"/>
      <c r="O35" s="9"/>
      <c r="P35" s="46" t="s">
        <v>33</v>
      </c>
    </row>
    <row r="36" spans="2:16" x14ac:dyDescent="0.45">
      <c r="B36" s="12"/>
      <c r="C36" s="25" t="str">
        <f>IFERROR(VLOOKUP(B36,試掘工!$O$3:$R$72,4,FALSE),"")</f>
        <v/>
      </c>
      <c r="D36" s="18"/>
      <c r="E36" s="19"/>
      <c r="F36" s="20"/>
      <c r="G36" s="20"/>
      <c r="H36" s="21"/>
      <c r="I36" s="20"/>
      <c r="J36" s="20"/>
      <c r="K36" s="20"/>
      <c r="L36" s="21"/>
      <c r="M36" s="11"/>
      <c r="N36" s="38"/>
      <c r="O36" s="9"/>
      <c r="P36" s="46" t="s">
        <v>34</v>
      </c>
    </row>
    <row r="37" spans="2:16" x14ac:dyDescent="0.45">
      <c r="B37" s="12"/>
      <c r="C37" s="25" t="str">
        <f>IFERROR(VLOOKUP(B37,試掘工!$O$3:$R$72,4,FALSE),"")</f>
        <v/>
      </c>
      <c r="D37" s="18"/>
      <c r="E37" s="19"/>
      <c r="F37" s="20"/>
      <c r="G37" s="20"/>
      <c r="H37" s="21"/>
      <c r="I37" s="20"/>
      <c r="J37" s="20"/>
      <c r="K37" s="20"/>
      <c r="L37" s="21"/>
      <c r="M37" s="11"/>
      <c r="N37" s="38"/>
      <c r="O37" s="9"/>
      <c r="P37" s="46" t="s">
        <v>35</v>
      </c>
    </row>
    <row r="38" spans="2:16" x14ac:dyDescent="0.45">
      <c r="B38" s="12"/>
      <c r="C38" s="25" t="str">
        <f>IFERROR(VLOOKUP(B38,試掘工!$O$3:$R$72,4,FALSE),"")</f>
        <v/>
      </c>
      <c r="D38" s="18"/>
      <c r="E38" s="19"/>
      <c r="F38" s="20"/>
      <c r="G38" s="20"/>
      <c r="H38" s="21"/>
      <c r="I38" s="20"/>
      <c r="J38" s="20"/>
      <c r="K38" s="20"/>
      <c r="L38" s="21"/>
      <c r="M38" s="11"/>
      <c r="N38" s="38"/>
      <c r="O38" s="9"/>
      <c r="P38" s="46" t="s">
        <v>109</v>
      </c>
    </row>
    <row r="39" spans="2:16" x14ac:dyDescent="0.45">
      <c r="B39" s="12"/>
      <c r="C39" s="25" t="str">
        <f>IFERROR(VLOOKUP(B39,試掘工!$O$3:$R$72,4,FALSE),"")</f>
        <v/>
      </c>
      <c r="D39" s="18"/>
      <c r="E39" s="19"/>
      <c r="F39" s="20"/>
      <c r="G39" s="20"/>
      <c r="H39" s="21"/>
      <c r="I39" s="20"/>
      <c r="J39" s="20"/>
      <c r="K39" s="20"/>
      <c r="L39" s="21"/>
      <c r="M39" s="11"/>
      <c r="N39" s="38"/>
      <c r="O39" s="9"/>
      <c r="P39" s="46" t="s">
        <v>36</v>
      </c>
    </row>
    <row r="40" spans="2:16" x14ac:dyDescent="0.45">
      <c r="B40" s="12"/>
      <c r="C40" s="25" t="str">
        <f>IFERROR(VLOOKUP(B40,試掘工!$O$3:$R$72,4,FALSE),"")</f>
        <v/>
      </c>
      <c r="D40" s="18"/>
      <c r="E40" s="19"/>
      <c r="F40" s="20"/>
      <c r="G40" s="20"/>
      <c r="H40" s="21"/>
      <c r="I40" s="20"/>
      <c r="J40" s="20"/>
      <c r="K40" s="20"/>
      <c r="L40" s="21"/>
      <c r="M40" s="11"/>
      <c r="N40" s="38"/>
      <c r="O40" s="9"/>
      <c r="P40" s="46" t="s">
        <v>37</v>
      </c>
    </row>
    <row r="41" spans="2:16" x14ac:dyDescent="0.45">
      <c r="B41" s="12"/>
      <c r="C41" s="25" t="str">
        <f>IFERROR(VLOOKUP(B41,試掘工!$O$3:$R$72,4,FALSE),"")</f>
        <v/>
      </c>
      <c r="D41" s="18"/>
      <c r="E41" s="19"/>
      <c r="F41" s="20"/>
      <c r="G41" s="20"/>
      <c r="H41" s="21"/>
      <c r="I41" s="20"/>
      <c r="J41" s="20"/>
      <c r="K41" s="20"/>
      <c r="L41" s="21"/>
      <c r="M41" s="11"/>
      <c r="N41" s="38"/>
      <c r="O41" s="9"/>
      <c r="P41" s="46" t="s">
        <v>38</v>
      </c>
    </row>
    <row r="42" spans="2:16" x14ac:dyDescent="0.45">
      <c r="B42" s="12"/>
      <c r="C42" s="25" t="str">
        <f>IFERROR(VLOOKUP(B42,試掘工!$O$3:$R$72,4,FALSE),"")</f>
        <v/>
      </c>
      <c r="D42" s="18"/>
      <c r="E42" s="19"/>
      <c r="F42" s="20"/>
      <c r="G42" s="20"/>
      <c r="H42" s="21"/>
      <c r="I42" s="20"/>
      <c r="J42" s="20"/>
      <c r="K42" s="20"/>
      <c r="L42" s="21"/>
      <c r="M42" s="11"/>
      <c r="N42" s="38"/>
      <c r="O42" s="9"/>
      <c r="P42" s="46" t="s">
        <v>39</v>
      </c>
    </row>
    <row r="43" spans="2:16" x14ac:dyDescent="0.45">
      <c r="B43" s="12"/>
      <c r="C43" s="25" t="str">
        <f>IFERROR(VLOOKUP(B43,試掘工!$O$3:$R$72,4,FALSE),"")</f>
        <v/>
      </c>
      <c r="D43" s="18"/>
      <c r="E43" s="19"/>
      <c r="F43" s="20"/>
      <c r="G43" s="20"/>
      <c r="H43" s="21"/>
      <c r="I43" s="20"/>
      <c r="J43" s="20"/>
      <c r="K43" s="20"/>
      <c r="L43" s="21"/>
      <c r="M43" s="11"/>
      <c r="N43" s="38"/>
      <c r="O43" s="9"/>
      <c r="P43" s="46" t="s">
        <v>40</v>
      </c>
    </row>
    <row r="44" spans="2:16" x14ac:dyDescent="0.45">
      <c r="B44" s="12"/>
      <c r="C44" s="25" t="str">
        <f>IFERROR(VLOOKUP(B44,試掘工!$O$3:$R$72,4,FALSE),"")</f>
        <v/>
      </c>
      <c r="D44" s="18"/>
      <c r="E44" s="19"/>
      <c r="F44" s="20"/>
      <c r="G44" s="20"/>
      <c r="H44" s="21"/>
      <c r="I44" s="20"/>
      <c r="J44" s="20"/>
      <c r="K44" s="20"/>
      <c r="L44" s="21"/>
      <c r="M44" s="11"/>
      <c r="N44" s="38"/>
      <c r="O44" s="9"/>
      <c r="P44" s="46" t="s">
        <v>41</v>
      </c>
    </row>
    <row r="45" spans="2:16" x14ac:dyDescent="0.45">
      <c r="B45" s="12"/>
      <c r="C45" s="25" t="str">
        <f>IFERROR(VLOOKUP(B45,試掘工!$O$3:$R$72,4,FALSE),"")</f>
        <v/>
      </c>
      <c r="D45" s="18"/>
      <c r="E45" s="19"/>
      <c r="F45" s="20"/>
      <c r="G45" s="20"/>
      <c r="H45" s="21"/>
      <c r="I45" s="20"/>
      <c r="J45" s="20"/>
      <c r="K45" s="20"/>
      <c r="L45" s="21"/>
      <c r="M45" s="11"/>
      <c r="N45" s="38"/>
      <c r="O45" s="9"/>
      <c r="P45" s="46" t="s">
        <v>42</v>
      </c>
    </row>
    <row r="46" spans="2:16" x14ac:dyDescent="0.45">
      <c r="B46" s="12"/>
      <c r="C46" s="25" t="str">
        <f>IFERROR(VLOOKUP(B46,試掘工!$O$3:$R$72,4,FALSE),"")</f>
        <v/>
      </c>
      <c r="D46" s="18"/>
      <c r="E46" s="19"/>
      <c r="F46" s="20"/>
      <c r="G46" s="20"/>
      <c r="H46" s="21"/>
      <c r="I46" s="20"/>
      <c r="J46" s="20"/>
      <c r="K46" s="20"/>
      <c r="L46" s="21"/>
      <c r="M46" s="11"/>
      <c r="N46" s="38"/>
      <c r="O46" s="9"/>
      <c r="P46" s="46" t="s">
        <v>43</v>
      </c>
    </row>
    <row r="47" spans="2:16" x14ac:dyDescent="0.45">
      <c r="B47" s="12"/>
      <c r="C47" s="25" t="str">
        <f>IFERROR(VLOOKUP(B47,試掘工!$O$3:$R$72,4,FALSE),"")</f>
        <v/>
      </c>
      <c r="D47" s="18"/>
      <c r="E47" s="19"/>
      <c r="F47" s="20"/>
      <c r="G47" s="20"/>
      <c r="H47" s="21"/>
      <c r="I47" s="20"/>
      <c r="J47" s="20"/>
      <c r="K47" s="20"/>
      <c r="L47" s="21"/>
      <c r="M47" s="11"/>
      <c r="N47" s="38"/>
      <c r="O47" s="9"/>
      <c r="P47" s="46" t="s">
        <v>110</v>
      </c>
    </row>
    <row r="48" spans="2:16" x14ac:dyDescent="0.45">
      <c r="B48" s="12"/>
      <c r="C48" s="25" t="str">
        <f>IFERROR(VLOOKUP(B48,試掘工!$O$3:$R$72,4,FALSE),"")</f>
        <v/>
      </c>
      <c r="D48" s="18"/>
      <c r="E48" s="19"/>
      <c r="F48" s="20"/>
      <c r="G48" s="20"/>
      <c r="H48" s="21"/>
      <c r="I48" s="20"/>
      <c r="J48" s="20"/>
      <c r="K48" s="20"/>
      <c r="L48" s="21"/>
      <c r="M48" s="11"/>
      <c r="N48" s="38"/>
      <c r="O48" s="9"/>
      <c r="P48" s="46" t="s">
        <v>44</v>
      </c>
    </row>
    <row r="49" spans="2:16" x14ac:dyDescent="0.45">
      <c r="B49" s="12"/>
      <c r="C49" s="25" t="str">
        <f>IFERROR(VLOOKUP(B49,試掘工!$O$3:$R$72,4,FALSE),"")</f>
        <v/>
      </c>
      <c r="D49" s="18"/>
      <c r="E49" s="19"/>
      <c r="F49" s="20"/>
      <c r="G49" s="20"/>
      <c r="H49" s="21"/>
      <c r="I49" s="20"/>
      <c r="J49" s="20"/>
      <c r="K49" s="20"/>
      <c r="L49" s="21"/>
      <c r="M49" s="11"/>
      <c r="N49" s="38"/>
      <c r="O49" s="9"/>
      <c r="P49" s="46" t="s">
        <v>45</v>
      </c>
    </row>
    <row r="50" spans="2:16" x14ac:dyDescent="0.45">
      <c r="B50" s="12"/>
      <c r="C50" s="25" t="str">
        <f>IFERROR(VLOOKUP(B50,試掘工!$O$3:$R$72,4,FALSE),"")</f>
        <v/>
      </c>
      <c r="D50" s="18"/>
      <c r="E50" s="19"/>
      <c r="F50" s="20"/>
      <c r="G50" s="20"/>
      <c r="H50" s="21"/>
      <c r="I50" s="20"/>
      <c r="J50" s="20"/>
      <c r="K50" s="20"/>
      <c r="L50" s="21"/>
      <c r="M50" s="11"/>
      <c r="N50" s="38"/>
      <c r="O50" s="9"/>
      <c r="P50" s="46" t="s">
        <v>46</v>
      </c>
    </row>
    <row r="51" spans="2:16" x14ac:dyDescent="0.45">
      <c r="B51" s="12"/>
      <c r="C51" s="25" t="str">
        <f>IFERROR(VLOOKUP(B51,試掘工!$O$3:$R$72,4,FALSE),"")</f>
        <v/>
      </c>
      <c r="D51" s="18"/>
      <c r="E51" s="19"/>
      <c r="F51" s="20"/>
      <c r="G51" s="20"/>
      <c r="H51" s="21"/>
      <c r="I51" s="20"/>
      <c r="J51" s="20"/>
      <c r="K51" s="20"/>
      <c r="L51" s="21"/>
      <c r="M51" s="11"/>
      <c r="N51" s="38"/>
      <c r="O51" s="9"/>
      <c r="P51" s="46" t="s">
        <v>47</v>
      </c>
    </row>
    <row r="52" spans="2:16" x14ac:dyDescent="0.45">
      <c r="B52" s="12"/>
      <c r="C52" s="25" t="str">
        <f>IFERROR(VLOOKUP(B52,試掘工!$O$3:$R$72,4,FALSE),"")</f>
        <v/>
      </c>
      <c r="D52" s="18"/>
      <c r="E52" s="19"/>
      <c r="F52" s="20"/>
      <c r="G52" s="20"/>
      <c r="H52" s="21"/>
      <c r="I52" s="20"/>
      <c r="J52" s="20"/>
      <c r="K52" s="20"/>
      <c r="L52" s="21"/>
      <c r="M52" s="11"/>
      <c r="N52" s="38"/>
      <c r="O52" s="9"/>
      <c r="P52" s="46" t="s">
        <v>48</v>
      </c>
    </row>
    <row r="53" spans="2:16" x14ac:dyDescent="0.45">
      <c r="B53" s="12"/>
      <c r="C53" s="25" t="str">
        <f>IFERROR(VLOOKUP(B53,試掘工!$O$3:$R$72,4,FALSE),"")</f>
        <v/>
      </c>
      <c r="D53" s="18"/>
      <c r="E53" s="19"/>
      <c r="F53" s="20"/>
      <c r="G53" s="20"/>
      <c r="H53" s="21"/>
      <c r="I53" s="20"/>
      <c r="J53" s="20"/>
      <c r="K53" s="20"/>
      <c r="L53" s="21"/>
      <c r="M53" s="11"/>
      <c r="N53" s="38"/>
      <c r="O53" s="9"/>
      <c r="P53" s="46" t="s">
        <v>49</v>
      </c>
    </row>
    <row r="54" spans="2:16" x14ac:dyDescent="0.45">
      <c r="B54" s="12"/>
      <c r="C54" s="25" t="str">
        <f>IFERROR(VLOOKUP(B54,試掘工!$O$3:$R$72,4,FALSE),"")</f>
        <v/>
      </c>
      <c r="D54" s="18"/>
      <c r="E54" s="19"/>
      <c r="F54" s="20"/>
      <c r="G54" s="20"/>
      <c r="H54" s="21"/>
      <c r="I54" s="20"/>
      <c r="J54" s="20"/>
      <c r="K54" s="20"/>
      <c r="L54" s="21"/>
      <c r="M54" s="11"/>
      <c r="N54" s="38"/>
      <c r="O54" s="9"/>
      <c r="P54" s="46" t="s">
        <v>50</v>
      </c>
    </row>
    <row r="55" spans="2:16" x14ac:dyDescent="0.45">
      <c r="B55" s="12"/>
      <c r="C55" s="25" t="str">
        <f>IFERROR(VLOOKUP(B55,試掘工!$O$3:$R$72,4,FALSE),"")</f>
        <v/>
      </c>
      <c r="D55" s="18"/>
      <c r="E55" s="19"/>
      <c r="F55" s="20"/>
      <c r="G55" s="20"/>
      <c r="H55" s="21"/>
      <c r="I55" s="20"/>
      <c r="J55" s="20"/>
      <c r="K55" s="20"/>
      <c r="L55" s="21"/>
      <c r="M55" s="11"/>
      <c r="N55" s="38"/>
      <c r="O55" s="9"/>
      <c r="P55" s="46" t="s">
        <v>51</v>
      </c>
    </row>
    <row r="56" spans="2:16" x14ac:dyDescent="0.45">
      <c r="B56" s="12"/>
      <c r="C56" s="25" t="str">
        <f>IFERROR(VLOOKUP(B56,試掘工!$O$3:$R$72,4,FALSE),"")</f>
        <v/>
      </c>
      <c r="D56" s="18"/>
      <c r="E56" s="19"/>
      <c r="F56" s="20"/>
      <c r="G56" s="20"/>
      <c r="H56" s="21"/>
      <c r="I56" s="20"/>
      <c r="J56" s="20"/>
      <c r="K56" s="20"/>
      <c r="L56" s="21"/>
      <c r="M56" s="11"/>
      <c r="N56" s="38"/>
      <c r="O56" s="9"/>
      <c r="P56" s="46" t="s">
        <v>111</v>
      </c>
    </row>
    <row r="57" spans="2:16" x14ac:dyDescent="0.45">
      <c r="B57" s="12"/>
      <c r="C57" s="25" t="str">
        <f>IFERROR(VLOOKUP(B57,試掘工!$O$3:$R$72,4,FALSE),"")</f>
        <v/>
      </c>
      <c r="D57" s="18"/>
      <c r="E57" s="19"/>
      <c r="F57" s="20"/>
      <c r="G57" s="20"/>
      <c r="H57" s="21"/>
      <c r="I57" s="20"/>
      <c r="J57" s="20"/>
      <c r="K57" s="20"/>
      <c r="L57" s="21"/>
      <c r="M57" s="11"/>
      <c r="N57" s="38"/>
      <c r="O57" s="9"/>
      <c r="P57" s="46" t="s">
        <v>52</v>
      </c>
    </row>
    <row r="58" spans="2:16" x14ac:dyDescent="0.45">
      <c r="B58" s="12"/>
      <c r="C58" s="25" t="str">
        <f>IFERROR(VLOOKUP(B58,試掘工!$O$3:$R$72,4,FALSE),"")</f>
        <v/>
      </c>
      <c r="D58" s="18"/>
      <c r="E58" s="19"/>
      <c r="F58" s="20"/>
      <c r="G58" s="20"/>
      <c r="H58" s="21"/>
      <c r="I58" s="20"/>
      <c r="J58" s="20"/>
      <c r="K58" s="20"/>
      <c r="L58" s="21"/>
      <c r="M58" s="11"/>
      <c r="N58" s="38"/>
      <c r="O58" s="9"/>
      <c r="P58" s="46" t="s">
        <v>53</v>
      </c>
    </row>
    <row r="59" spans="2:16" x14ac:dyDescent="0.45">
      <c r="B59" s="12"/>
      <c r="C59" s="25" t="str">
        <f>IFERROR(VLOOKUP(B59,試掘工!$O$3:$R$72,4,FALSE),"")</f>
        <v/>
      </c>
      <c r="D59" s="18"/>
      <c r="E59" s="19"/>
      <c r="F59" s="20"/>
      <c r="G59" s="20"/>
      <c r="H59" s="21"/>
      <c r="I59" s="20"/>
      <c r="J59" s="20"/>
      <c r="K59" s="20"/>
      <c r="L59" s="21"/>
      <c r="M59" s="11"/>
      <c r="N59" s="38"/>
      <c r="O59" s="9"/>
      <c r="P59" s="46" t="s">
        <v>54</v>
      </c>
    </row>
    <row r="60" spans="2:16" x14ac:dyDescent="0.45">
      <c r="B60" s="12"/>
      <c r="C60" s="25" t="str">
        <f>IFERROR(VLOOKUP(B60,試掘工!$O$3:$R$72,4,FALSE),"")</f>
        <v/>
      </c>
      <c r="D60" s="18"/>
      <c r="E60" s="19"/>
      <c r="F60" s="20"/>
      <c r="G60" s="20"/>
      <c r="H60" s="21"/>
      <c r="I60" s="20"/>
      <c r="J60" s="20"/>
      <c r="K60" s="20"/>
      <c r="L60" s="21"/>
      <c r="M60" s="11"/>
      <c r="N60" s="38"/>
      <c r="O60" s="9"/>
      <c r="P60" s="46" t="s">
        <v>55</v>
      </c>
    </row>
    <row r="61" spans="2:16" x14ac:dyDescent="0.45">
      <c r="B61" s="12"/>
      <c r="C61" s="25" t="str">
        <f>IFERROR(VLOOKUP(B61,試掘工!$O$3:$R$72,4,FALSE),"")</f>
        <v/>
      </c>
      <c r="D61" s="18"/>
      <c r="E61" s="19"/>
      <c r="F61" s="20"/>
      <c r="G61" s="20"/>
      <c r="H61" s="21"/>
      <c r="I61" s="20"/>
      <c r="J61" s="20"/>
      <c r="K61" s="20"/>
      <c r="L61" s="21"/>
      <c r="M61" s="11"/>
      <c r="N61" s="38"/>
      <c r="O61" s="9"/>
      <c r="P61" s="46" t="s">
        <v>56</v>
      </c>
    </row>
    <row r="62" spans="2:16" x14ac:dyDescent="0.45">
      <c r="B62" s="12"/>
      <c r="C62" s="25" t="str">
        <f>IFERROR(VLOOKUP(B62,試掘工!$O$3:$R$72,4,FALSE),"")</f>
        <v/>
      </c>
      <c r="D62" s="18"/>
      <c r="E62" s="19"/>
      <c r="F62" s="20"/>
      <c r="G62" s="20"/>
      <c r="H62" s="21"/>
      <c r="I62" s="20"/>
      <c r="J62" s="20"/>
      <c r="K62" s="20"/>
      <c r="L62" s="21"/>
      <c r="M62" s="11"/>
      <c r="N62" s="38"/>
      <c r="O62" s="9"/>
      <c r="P62" s="46" t="s">
        <v>57</v>
      </c>
    </row>
    <row r="63" spans="2:16" x14ac:dyDescent="0.45">
      <c r="B63" s="12"/>
      <c r="C63" s="25" t="str">
        <f>IFERROR(VLOOKUP(B63,試掘工!$O$3:$R$72,4,FALSE),"")</f>
        <v/>
      </c>
      <c r="D63" s="18"/>
      <c r="E63" s="19"/>
      <c r="F63" s="20"/>
      <c r="G63" s="20"/>
      <c r="H63" s="21"/>
      <c r="I63" s="20"/>
      <c r="J63" s="20"/>
      <c r="K63" s="20"/>
      <c r="L63" s="21"/>
      <c r="M63" s="11"/>
      <c r="N63" s="38"/>
      <c r="O63" s="9"/>
      <c r="P63" s="46" t="s">
        <v>58</v>
      </c>
    </row>
    <row r="64" spans="2:16" x14ac:dyDescent="0.45">
      <c r="B64" s="12"/>
      <c r="C64" s="25" t="str">
        <f>IFERROR(VLOOKUP(B64,試掘工!$O$3:$R$72,4,FALSE),"")</f>
        <v/>
      </c>
      <c r="D64" s="18"/>
      <c r="E64" s="19"/>
      <c r="F64" s="20"/>
      <c r="G64" s="20"/>
      <c r="H64" s="21"/>
      <c r="I64" s="20"/>
      <c r="J64" s="20"/>
      <c r="K64" s="20"/>
      <c r="L64" s="21"/>
      <c r="M64" s="11"/>
      <c r="N64" s="38"/>
      <c r="O64" s="9"/>
      <c r="P64" s="46" t="s">
        <v>59</v>
      </c>
    </row>
    <row r="65" spans="2:15" x14ac:dyDescent="0.45">
      <c r="B65" s="26"/>
      <c r="C65" s="25" t="str">
        <f>IFERROR(VLOOKUP(B65,試掘工!$O$3:$R$72,4,FALSE),"")</f>
        <v/>
      </c>
      <c r="D65" s="18"/>
      <c r="E65" s="19"/>
      <c r="F65" s="20"/>
      <c r="G65" s="20"/>
      <c r="H65" s="21"/>
      <c r="I65" s="20"/>
      <c r="J65" s="20"/>
      <c r="K65" s="20"/>
      <c r="L65" s="21"/>
      <c r="M65" s="11"/>
      <c r="N65" s="38"/>
      <c r="O65" s="9"/>
    </row>
    <row r="66" spans="2:15" x14ac:dyDescent="0.45">
      <c r="B66" s="26"/>
      <c r="C66" s="25" t="str">
        <f>IFERROR(VLOOKUP(B66,試掘工!$O$3:$R$72,4,FALSE),"")</f>
        <v/>
      </c>
      <c r="D66" s="18"/>
      <c r="E66" s="19"/>
      <c r="F66" s="20"/>
      <c r="G66" s="20"/>
      <c r="H66" s="21"/>
      <c r="I66" s="20"/>
      <c r="J66" s="20"/>
      <c r="K66" s="20"/>
      <c r="L66" s="21"/>
      <c r="M66" s="11"/>
      <c r="N66" s="38"/>
      <c r="O66" s="9"/>
    </row>
    <row r="67" spans="2:15" x14ac:dyDescent="0.45">
      <c r="B67" s="12"/>
      <c r="C67" s="25" t="str">
        <f>IFERROR(VLOOKUP(B67,試掘工!$O$3:$R$72,4,FALSE),"")</f>
        <v/>
      </c>
      <c r="D67" s="18"/>
      <c r="E67" s="19"/>
      <c r="F67" s="20"/>
      <c r="G67" s="20"/>
      <c r="H67" s="21"/>
      <c r="I67" s="20"/>
      <c r="J67" s="20"/>
      <c r="K67" s="20"/>
      <c r="L67" s="21"/>
      <c r="M67" s="11"/>
      <c r="N67" s="38"/>
      <c r="O67" s="9"/>
    </row>
    <row r="68" spans="2:15" x14ac:dyDescent="0.45">
      <c r="B68" s="12"/>
      <c r="C68" s="25" t="str">
        <f>IFERROR(VLOOKUP(B68,試掘工!$O$3:$R$72,4,FALSE),"")</f>
        <v/>
      </c>
      <c r="D68" s="18"/>
      <c r="E68" s="19"/>
      <c r="F68" s="20"/>
      <c r="G68" s="20"/>
      <c r="H68" s="21"/>
      <c r="I68" s="20"/>
      <c r="J68" s="20"/>
      <c r="K68" s="20"/>
      <c r="L68" s="21"/>
      <c r="M68" s="11"/>
      <c r="N68" s="38"/>
    </row>
    <row r="70" spans="2:15" x14ac:dyDescent="0.45">
      <c r="B70" s="22"/>
    </row>
    <row r="71" spans="2:15" x14ac:dyDescent="0.45">
      <c r="B71" s="2"/>
    </row>
  </sheetData>
  <mergeCells count="10">
    <mergeCell ref="I7:L7"/>
    <mergeCell ref="C7:C8"/>
    <mergeCell ref="B7:B8"/>
    <mergeCell ref="B1:M1"/>
    <mergeCell ref="M7:M8"/>
    <mergeCell ref="C2:G2"/>
    <mergeCell ref="C3:G3"/>
    <mergeCell ref="C4:G4"/>
    <mergeCell ref="E7:H7"/>
    <mergeCell ref="D7:D8"/>
  </mergeCells>
  <phoneticPr fontId="1"/>
  <dataValidations count="7">
    <dataValidation type="list" allowBlank="1" showInputMessage="1" showErrorMessage="1" sqref="C4:G4">
      <formula1>$O$2:$O$3</formula1>
    </dataValidation>
    <dataValidation type="list" allowBlank="1" showInputMessage="1" showErrorMessage="1" sqref="I9:I68">
      <formula1>$T$2:$T$5</formula1>
    </dataValidation>
    <dataValidation type="list" allowBlank="1" showInputMessage="1" showErrorMessage="1" sqref="E9:E68">
      <formula1>$R$2:$R$3</formula1>
    </dataValidation>
    <dataValidation type="list" allowBlank="1" showInputMessage="1" showErrorMessage="1" sqref="F9:F68">
      <formula1>$S$2:$S$6</formula1>
    </dataValidation>
    <dataValidation type="list" allowBlank="1" showInputMessage="1" showErrorMessage="1" sqref="D9:D68">
      <formula1>$Q$2:$Q$6</formula1>
    </dataValidation>
    <dataValidation type="list" allowBlank="1" showInputMessage="1" showErrorMessage="1" sqref="B9:B68">
      <formula1>$P$2:$P$64</formula1>
    </dataValidation>
    <dataValidation type="list" allowBlank="1" showInputMessage="1" showErrorMessage="1" sqref="J9:J68">
      <formula1>$U$2:$U$13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3"/>
  <sheetViews>
    <sheetView showWhiteSpace="0" view="pageBreakPreview" zoomScale="60" zoomScaleNormal="85" zoomScalePageLayoutView="55" workbookViewId="0">
      <selection activeCell="J3" sqref="J3"/>
    </sheetView>
  </sheetViews>
  <sheetFormatPr defaultRowHeight="18" x14ac:dyDescent="0.45"/>
  <cols>
    <col min="1" max="1" width="2.5" customWidth="1"/>
    <col min="2" max="6" width="18.09765625" customWidth="1"/>
    <col min="7" max="7" width="9" customWidth="1"/>
    <col min="8" max="9" width="12.69921875" customWidth="1"/>
    <col min="10" max="10" width="25.296875" customWidth="1"/>
    <col min="15" max="15" width="8.796875" style="46"/>
    <col min="16" max="16" width="8.8984375" style="46" customWidth="1"/>
  </cols>
  <sheetData>
    <row r="1" spans="2:18" ht="32.4" x14ac:dyDescent="0.45">
      <c r="B1" s="75" t="s">
        <v>125</v>
      </c>
      <c r="C1" s="75"/>
      <c r="D1" s="75"/>
      <c r="E1" s="75"/>
      <c r="F1" s="75"/>
      <c r="G1" s="75"/>
      <c r="H1" s="75"/>
      <c r="I1" s="75"/>
      <c r="J1" s="75"/>
      <c r="O1" s="77" t="s">
        <v>124</v>
      </c>
      <c r="P1" s="77"/>
      <c r="Q1" s="77"/>
      <c r="R1" s="77"/>
    </row>
    <row r="2" spans="2:18" ht="18" customHeight="1" x14ac:dyDescent="0.45">
      <c r="B2" s="3" t="s">
        <v>0</v>
      </c>
      <c r="C2" s="71" t="str">
        <f>設計諸条件!C2</f>
        <v>○○地区配水管布設工事（2023の1）</v>
      </c>
      <c r="D2" s="72"/>
      <c r="E2" s="72"/>
      <c r="F2" s="72"/>
      <c r="G2" s="40"/>
      <c r="H2" s="39"/>
      <c r="I2" s="39"/>
      <c r="J2" t="str">
        <f>設計諸条件!M2</f>
        <v>令和５年10月</v>
      </c>
      <c r="O2" s="7" t="s">
        <v>2</v>
      </c>
      <c r="P2" s="47" t="s">
        <v>120</v>
      </c>
      <c r="Q2" t="s">
        <v>122</v>
      </c>
      <c r="R2" t="s">
        <v>121</v>
      </c>
    </row>
    <row r="3" spans="2:18" ht="18" customHeight="1" x14ac:dyDescent="0.45">
      <c r="B3" s="3" t="s">
        <v>78</v>
      </c>
      <c r="C3" s="73">
        <f>設計諸条件!C3</f>
        <v>45017</v>
      </c>
      <c r="D3" s="74"/>
      <c r="E3" s="74"/>
      <c r="F3" s="74"/>
      <c r="G3" s="41"/>
      <c r="H3" s="42" t="s">
        <v>117</v>
      </c>
      <c r="I3" s="31"/>
      <c r="O3" s="45" t="s">
        <v>104</v>
      </c>
      <c r="P3" s="46">
        <f t="shared" ref="P3:P34" ca="1" si="0">SUMIF($B$9:$F$68,O3,$F$9:$F$68)</f>
        <v>0</v>
      </c>
      <c r="Q3">
        <f ca="1">P3/1.5</f>
        <v>0</v>
      </c>
      <c r="R3">
        <f ca="1">ROUND(Q3,0)</f>
        <v>0</v>
      </c>
    </row>
    <row r="4" spans="2:18" ht="18" customHeight="1" x14ac:dyDescent="0.45">
      <c r="B4" s="3" t="s">
        <v>77</v>
      </c>
      <c r="C4" s="71" t="str">
        <f>設計諸条件!C4</f>
        <v>工事完了</v>
      </c>
      <c r="D4" s="72"/>
      <c r="E4" s="72"/>
      <c r="F4" s="72"/>
      <c r="G4" s="40"/>
      <c r="H4" s="33" t="s">
        <v>118</v>
      </c>
      <c r="I4" s="34"/>
      <c r="O4" s="46" t="s">
        <v>4</v>
      </c>
      <c r="P4" s="46">
        <f t="shared" ca="1" si="0"/>
        <v>5.3250000000000002</v>
      </c>
      <c r="Q4">
        <f t="shared" ref="Q4:Q67" ca="1" si="1">P4/1.5</f>
        <v>3.5500000000000003</v>
      </c>
      <c r="R4">
        <f t="shared" ref="R4:R67" ca="1" si="2">ROUND(Q4,0)</f>
        <v>4</v>
      </c>
    </row>
    <row r="5" spans="2:18" s="46" customFormat="1" ht="18" customHeight="1" x14ac:dyDescent="0.45">
      <c r="B5" s="38"/>
      <c r="C5" s="51"/>
      <c r="D5" s="51"/>
      <c r="E5" s="51"/>
      <c r="F5" s="51"/>
      <c r="G5" s="39"/>
      <c r="H5" s="52"/>
      <c r="I5" s="36"/>
      <c r="J5" s="36"/>
      <c r="O5" s="46" t="s">
        <v>5</v>
      </c>
      <c r="P5" s="46">
        <f t="shared" ca="1" si="0"/>
        <v>2.1749999999999998</v>
      </c>
      <c r="Q5">
        <f t="shared" ca="1" si="1"/>
        <v>1.45</v>
      </c>
      <c r="R5">
        <f t="shared" ca="1" si="2"/>
        <v>1</v>
      </c>
    </row>
    <row r="6" spans="2:18" ht="18.600000000000001" customHeight="1" x14ac:dyDescent="0.45">
      <c r="B6" s="43"/>
      <c r="C6" s="44"/>
      <c r="D6" s="44"/>
      <c r="E6" s="44"/>
      <c r="F6" s="44"/>
      <c r="G6" s="44"/>
      <c r="H6" s="44"/>
      <c r="I6" s="44"/>
      <c r="J6" s="48"/>
      <c r="O6" s="46" t="s">
        <v>6</v>
      </c>
      <c r="P6" s="46">
        <f t="shared" ca="1" si="0"/>
        <v>0</v>
      </c>
      <c r="Q6">
        <f t="shared" ca="1" si="1"/>
        <v>0</v>
      </c>
      <c r="R6">
        <f t="shared" ca="1" si="2"/>
        <v>0</v>
      </c>
    </row>
    <row r="7" spans="2:18" x14ac:dyDescent="0.45">
      <c r="B7" s="58" t="s">
        <v>2</v>
      </c>
      <c r="C7" s="65" t="s">
        <v>119</v>
      </c>
      <c r="D7" s="66"/>
      <c r="E7" s="66"/>
      <c r="F7" s="67"/>
      <c r="G7" s="70" t="s">
        <v>76</v>
      </c>
      <c r="H7" s="70"/>
      <c r="I7" s="70"/>
      <c r="J7" s="70"/>
      <c r="O7" s="46" t="s">
        <v>7</v>
      </c>
      <c r="P7" s="46">
        <f t="shared" ca="1" si="0"/>
        <v>0</v>
      </c>
      <c r="Q7">
        <f t="shared" ca="1" si="1"/>
        <v>0</v>
      </c>
      <c r="R7">
        <f t="shared" ca="1" si="2"/>
        <v>0</v>
      </c>
    </row>
    <row r="8" spans="2:18" ht="18.600000000000001" thickBot="1" x14ac:dyDescent="0.5">
      <c r="B8" s="59"/>
      <c r="C8" s="4" t="s">
        <v>114</v>
      </c>
      <c r="D8" s="5" t="s">
        <v>64</v>
      </c>
      <c r="E8" s="5" t="s">
        <v>115</v>
      </c>
      <c r="F8" s="6" t="s">
        <v>116</v>
      </c>
      <c r="G8" s="70"/>
      <c r="H8" s="70"/>
      <c r="I8" s="70"/>
      <c r="J8" s="70"/>
      <c r="O8" s="46" t="s">
        <v>8</v>
      </c>
      <c r="P8" s="46">
        <f t="shared" ca="1" si="0"/>
        <v>0</v>
      </c>
      <c r="Q8">
        <f t="shared" ca="1" si="1"/>
        <v>0</v>
      </c>
      <c r="R8">
        <f t="shared" ca="1" si="2"/>
        <v>0</v>
      </c>
    </row>
    <row r="9" spans="2:18" ht="18.600000000000001" thickTop="1" x14ac:dyDescent="0.45">
      <c r="B9" s="13" t="s">
        <v>101</v>
      </c>
      <c r="C9" s="27">
        <v>1</v>
      </c>
      <c r="D9" s="28">
        <v>1</v>
      </c>
      <c r="E9" s="28">
        <v>1.5</v>
      </c>
      <c r="F9" s="49">
        <f>C9*D9*E9</f>
        <v>1.5</v>
      </c>
      <c r="G9" s="63"/>
      <c r="H9" s="63"/>
      <c r="I9" s="63"/>
      <c r="J9" s="63"/>
      <c r="O9" s="46" t="s">
        <v>9</v>
      </c>
      <c r="P9" s="46">
        <f t="shared" ca="1" si="0"/>
        <v>0</v>
      </c>
      <c r="Q9">
        <f t="shared" ca="1" si="1"/>
        <v>0</v>
      </c>
      <c r="R9">
        <f t="shared" ca="1" si="2"/>
        <v>0</v>
      </c>
    </row>
    <row r="10" spans="2:18" x14ac:dyDescent="0.45">
      <c r="B10" s="23" t="s">
        <v>101</v>
      </c>
      <c r="C10" s="29">
        <v>1</v>
      </c>
      <c r="D10" s="30">
        <v>0.8</v>
      </c>
      <c r="E10" s="30">
        <v>1.5</v>
      </c>
      <c r="F10" s="50">
        <f t="shared" ref="F10:F68" si="3">C10*D10*E10</f>
        <v>1.2000000000000002</v>
      </c>
      <c r="G10" s="63"/>
      <c r="H10" s="63"/>
      <c r="I10" s="63"/>
      <c r="J10" s="63"/>
      <c r="O10" s="46" t="s">
        <v>10</v>
      </c>
      <c r="P10" s="46">
        <f t="shared" ca="1" si="0"/>
        <v>0</v>
      </c>
      <c r="Q10">
        <f t="shared" ca="1" si="1"/>
        <v>0</v>
      </c>
      <c r="R10">
        <f t="shared" ca="1" si="2"/>
        <v>0</v>
      </c>
    </row>
    <row r="11" spans="2:18" x14ac:dyDescent="0.45">
      <c r="B11" s="23" t="s">
        <v>101</v>
      </c>
      <c r="C11" s="29">
        <v>0.7</v>
      </c>
      <c r="D11" s="30">
        <v>0.7</v>
      </c>
      <c r="E11" s="30">
        <v>1.5</v>
      </c>
      <c r="F11" s="50">
        <f t="shared" si="3"/>
        <v>0.73499999999999988</v>
      </c>
      <c r="G11" s="63"/>
      <c r="H11" s="63"/>
      <c r="I11" s="63"/>
      <c r="J11" s="63"/>
      <c r="O11" s="46" t="s">
        <v>11</v>
      </c>
      <c r="P11" s="46">
        <f t="shared" ca="1" si="0"/>
        <v>0</v>
      </c>
      <c r="Q11">
        <f t="shared" ca="1" si="1"/>
        <v>0</v>
      </c>
      <c r="R11">
        <f t="shared" ca="1" si="2"/>
        <v>0</v>
      </c>
    </row>
    <row r="12" spans="2:18" x14ac:dyDescent="0.45">
      <c r="B12" s="23" t="s">
        <v>101</v>
      </c>
      <c r="C12" s="29">
        <v>0.9</v>
      </c>
      <c r="D12" s="30">
        <v>1.4</v>
      </c>
      <c r="E12" s="30">
        <v>1.5</v>
      </c>
      <c r="F12" s="50">
        <f t="shared" si="3"/>
        <v>1.8900000000000001</v>
      </c>
      <c r="G12" s="63"/>
      <c r="H12" s="63"/>
      <c r="I12" s="63"/>
      <c r="J12" s="63"/>
      <c r="O12" s="46" t="s">
        <v>106</v>
      </c>
      <c r="P12" s="46">
        <f t="shared" ca="1" si="0"/>
        <v>0</v>
      </c>
      <c r="Q12">
        <f t="shared" ca="1" si="1"/>
        <v>0</v>
      </c>
      <c r="R12">
        <f t="shared" ca="1" si="2"/>
        <v>0</v>
      </c>
    </row>
    <row r="13" spans="2:18" x14ac:dyDescent="0.45">
      <c r="B13" s="23" t="s">
        <v>5</v>
      </c>
      <c r="C13" s="29">
        <v>1.2</v>
      </c>
      <c r="D13" s="30">
        <v>0.8</v>
      </c>
      <c r="E13" s="30">
        <v>1.5</v>
      </c>
      <c r="F13" s="50">
        <f t="shared" si="3"/>
        <v>1.44</v>
      </c>
      <c r="G13" s="63"/>
      <c r="H13" s="63"/>
      <c r="I13" s="63"/>
      <c r="J13" s="63"/>
      <c r="O13" s="46" t="s">
        <v>12</v>
      </c>
      <c r="P13" s="46">
        <f t="shared" ca="1" si="0"/>
        <v>0</v>
      </c>
      <c r="Q13">
        <f t="shared" ca="1" si="1"/>
        <v>0</v>
      </c>
      <c r="R13">
        <f t="shared" ca="1" si="2"/>
        <v>0</v>
      </c>
    </row>
    <row r="14" spans="2:18" x14ac:dyDescent="0.45">
      <c r="B14" s="23" t="s">
        <v>5</v>
      </c>
      <c r="C14" s="29">
        <v>0.7</v>
      </c>
      <c r="D14" s="30">
        <v>0.7</v>
      </c>
      <c r="E14" s="30">
        <v>1.5</v>
      </c>
      <c r="F14" s="50">
        <f t="shared" si="3"/>
        <v>0.73499999999999988</v>
      </c>
      <c r="G14" s="63"/>
      <c r="H14" s="63"/>
      <c r="I14" s="63"/>
      <c r="J14" s="63"/>
      <c r="O14" s="46" t="s">
        <v>13</v>
      </c>
      <c r="P14" s="46">
        <f t="shared" ca="1" si="0"/>
        <v>0</v>
      </c>
      <c r="Q14">
        <f t="shared" ca="1" si="1"/>
        <v>0</v>
      </c>
      <c r="R14">
        <f t="shared" ca="1" si="2"/>
        <v>0</v>
      </c>
    </row>
    <row r="15" spans="2:18" x14ac:dyDescent="0.45">
      <c r="B15" s="23" t="s">
        <v>107</v>
      </c>
      <c r="C15" s="29">
        <v>1</v>
      </c>
      <c r="D15" s="30">
        <v>1</v>
      </c>
      <c r="E15" s="30">
        <v>1.5</v>
      </c>
      <c r="F15" s="50">
        <f t="shared" si="3"/>
        <v>1.5</v>
      </c>
      <c r="G15" s="63"/>
      <c r="H15" s="63"/>
      <c r="I15" s="63"/>
      <c r="J15" s="63"/>
      <c r="O15" s="46" t="s">
        <v>14</v>
      </c>
      <c r="P15" s="46">
        <f t="shared" ca="1" si="0"/>
        <v>0</v>
      </c>
      <c r="Q15">
        <f t="shared" ca="1" si="1"/>
        <v>0</v>
      </c>
      <c r="R15">
        <f t="shared" ca="1" si="2"/>
        <v>0</v>
      </c>
    </row>
    <row r="16" spans="2:18" x14ac:dyDescent="0.45">
      <c r="B16" s="23" t="s">
        <v>107</v>
      </c>
      <c r="C16" s="29">
        <v>1</v>
      </c>
      <c r="D16" s="30">
        <v>0.8</v>
      </c>
      <c r="E16" s="30">
        <v>1.5</v>
      </c>
      <c r="F16" s="50">
        <f t="shared" si="3"/>
        <v>1.2000000000000002</v>
      </c>
      <c r="G16" s="63"/>
      <c r="H16" s="63"/>
      <c r="I16" s="63"/>
      <c r="J16" s="63"/>
      <c r="O16" s="46" t="s">
        <v>15</v>
      </c>
      <c r="P16" s="46">
        <f t="shared" ca="1" si="0"/>
        <v>0</v>
      </c>
      <c r="Q16">
        <f t="shared" ca="1" si="1"/>
        <v>0</v>
      </c>
      <c r="R16">
        <f t="shared" ca="1" si="2"/>
        <v>0</v>
      </c>
    </row>
    <row r="17" spans="2:18" x14ac:dyDescent="0.45">
      <c r="B17" s="23" t="s">
        <v>107</v>
      </c>
      <c r="C17" s="29">
        <v>0.6</v>
      </c>
      <c r="D17" s="30">
        <v>1</v>
      </c>
      <c r="E17" s="30">
        <v>1.5</v>
      </c>
      <c r="F17" s="50">
        <f t="shared" si="3"/>
        <v>0.89999999999999991</v>
      </c>
      <c r="G17" s="63"/>
      <c r="H17" s="63"/>
      <c r="I17" s="63"/>
      <c r="J17" s="63"/>
      <c r="O17" s="46" t="s">
        <v>16</v>
      </c>
      <c r="P17" s="46">
        <f t="shared" ca="1" si="0"/>
        <v>0</v>
      </c>
      <c r="Q17">
        <f t="shared" ca="1" si="1"/>
        <v>0</v>
      </c>
      <c r="R17">
        <f t="shared" ca="1" si="2"/>
        <v>0</v>
      </c>
    </row>
    <row r="18" spans="2:18" x14ac:dyDescent="0.45">
      <c r="B18" s="23"/>
      <c r="C18" s="29"/>
      <c r="D18" s="30"/>
      <c r="E18" s="30"/>
      <c r="F18" s="50">
        <f t="shared" si="3"/>
        <v>0</v>
      </c>
      <c r="G18" s="63"/>
      <c r="H18" s="63"/>
      <c r="I18" s="63"/>
      <c r="J18" s="63"/>
      <c r="O18" s="46" t="s">
        <v>17</v>
      </c>
      <c r="P18" s="46">
        <f t="shared" ca="1" si="0"/>
        <v>0</v>
      </c>
      <c r="Q18">
        <f t="shared" ca="1" si="1"/>
        <v>0</v>
      </c>
      <c r="R18">
        <f t="shared" ca="1" si="2"/>
        <v>0</v>
      </c>
    </row>
    <row r="19" spans="2:18" x14ac:dyDescent="0.45">
      <c r="B19" s="23"/>
      <c r="C19" s="29"/>
      <c r="D19" s="30"/>
      <c r="E19" s="30"/>
      <c r="F19" s="50">
        <f t="shared" si="3"/>
        <v>0</v>
      </c>
      <c r="G19" s="63"/>
      <c r="H19" s="63"/>
      <c r="I19" s="63"/>
      <c r="J19" s="63"/>
      <c r="O19" s="46" t="s">
        <v>18</v>
      </c>
      <c r="P19" s="46">
        <f t="shared" ca="1" si="0"/>
        <v>0</v>
      </c>
      <c r="Q19">
        <f t="shared" ca="1" si="1"/>
        <v>0</v>
      </c>
      <c r="R19">
        <f t="shared" ca="1" si="2"/>
        <v>0</v>
      </c>
    </row>
    <row r="20" spans="2:18" x14ac:dyDescent="0.45">
      <c r="B20" s="23"/>
      <c r="C20" s="29"/>
      <c r="D20" s="30"/>
      <c r="E20" s="30"/>
      <c r="F20" s="50">
        <f t="shared" si="3"/>
        <v>0</v>
      </c>
      <c r="G20" s="63"/>
      <c r="H20" s="63"/>
      <c r="I20" s="63"/>
      <c r="J20" s="63"/>
      <c r="O20" s="46" t="s">
        <v>19</v>
      </c>
      <c r="P20" s="46">
        <f t="shared" ca="1" si="0"/>
        <v>0</v>
      </c>
      <c r="Q20">
        <f t="shared" ca="1" si="1"/>
        <v>0</v>
      </c>
      <c r="R20">
        <f t="shared" ca="1" si="2"/>
        <v>0</v>
      </c>
    </row>
    <row r="21" spans="2:18" x14ac:dyDescent="0.45">
      <c r="B21" s="23"/>
      <c r="C21" s="29"/>
      <c r="D21" s="30"/>
      <c r="E21" s="30"/>
      <c r="F21" s="50">
        <f t="shared" si="3"/>
        <v>0</v>
      </c>
      <c r="G21" s="63"/>
      <c r="H21" s="63"/>
      <c r="I21" s="63"/>
      <c r="J21" s="63"/>
      <c r="O21" s="46" t="s">
        <v>107</v>
      </c>
      <c r="P21" s="46">
        <f t="shared" ca="1" si="0"/>
        <v>3.6</v>
      </c>
      <c r="Q21">
        <f t="shared" ca="1" si="1"/>
        <v>2.4</v>
      </c>
      <c r="R21">
        <f t="shared" ca="1" si="2"/>
        <v>2</v>
      </c>
    </row>
    <row r="22" spans="2:18" x14ac:dyDescent="0.45">
      <c r="B22" s="23"/>
      <c r="C22" s="29"/>
      <c r="D22" s="30"/>
      <c r="E22" s="30"/>
      <c r="F22" s="50">
        <f t="shared" si="3"/>
        <v>0</v>
      </c>
      <c r="G22" s="63"/>
      <c r="H22" s="63"/>
      <c r="I22" s="63"/>
      <c r="J22" s="63"/>
      <c r="O22" s="46" t="s">
        <v>20</v>
      </c>
      <c r="P22" s="46">
        <f t="shared" ca="1" si="0"/>
        <v>0</v>
      </c>
      <c r="Q22">
        <f t="shared" ca="1" si="1"/>
        <v>0</v>
      </c>
      <c r="R22">
        <f t="shared" ca="1" si="2"/>
        <v>0</v>
      </c>
    </row>
    <row r="23" spans="2:18" x14ac:dyDescent="0.45">
      <c r="B23" s="23"/>
      <c r="C23" s="29"/>
      <c r="D23" s="30"/>
      <c r="E23" s="30"/>
      <c r="F23" s="50">
        <f t="shared" si="3"/>
        <v>0</v>
      </c>
      <c r="G23" s="63"/>
      <c r="H23" s="63"/>
      <c r="I23" s="63"/>
      <c r="J23" s="63"/>
      <c r="O23" s="46" t="s">
        <v>21</v>
      </c>
      <c r="P23" s="46">
        <f t="shared" ca="1" si="0"/>
        <v>0</v>
      </c>
      <c r="Q23">
        <f t="shared" ca="1" si="1"/>
        <v>0</v>
      </c>
      <c r="R23">
        <f t="shared" ca="1" si="2"/>
        <v>0</v>
      </c>
    </row>
    <row r="24" spans="2:18" x14ac:dyDescent="0.45">
      <c r="B24" s="23"/>
      <c r="C24" s="29"/>
      <c r="D24" s="30"/>
      <c r="E24" s="30"/>
      <c r="F24" s="50">
        <f t="shared" si="3"/>
        <v>0</v>
      </c>
      <c r="G24" s="63"/>
      <c r="H24" s="63"/>
      <c r="I24" s="63"/>
      <c r="J24" s="63"/>
      <c r="O24" s="46" t="s">
        <v>22</v>
      </c>
      <c r="P24" s="46">
        <f t="shared" ca="1" si="0"/>
        <v>0</v>
      </c>
      <c r="Q24">
        <f t="shared" ca="1" si="1"/>
        <v>0</v>
      </c>
      <c r="R24">
        <f t="shared" ca="1" si="2"/>
        <v>0</v>
      </c>
    </row>
    <row r="25" spans="2:18" x14ac:dyDescent="0.45">
      <c r="B25" s="23"/>
      <c r="C25" s="29"/>
      <c r="D25" s="30"/>
      <c r="E25" s="30"/>
      <c r="F25" s="50">
        <f t="shared" si="3"/>
        <v>0</v>
      </c>
      <c r="G25" s="63"/>
      <c r="H25" s="63"/>
      <c r="I25" s="63"/>
      <c r="J25" s="63"/>
      <c r="O25" s="46" t="s">
        <v>23</v>
      </c>
      <c r="P25" s="46">
        <f t="shared" ca="1" si="0"/>
        <v>0</v>
      </c>
      <c r="Q25">
        <f t="shared" ca="1" si="1"/>
        <v>0</v>
      </c>
      <c r="R25">
        <f t="shared" ca="1" si="2"/>
        <v>0</v>
      </c>
    </row>
    <row r="26" spans="2:18" x14ac:dyDescent="0.45">
      <c r="B26" s="23"/>
      <c r="C26" s="29"/>
      <c r="D26" s="30"/>
      <c r="E26" s="30"/>
      <c r="F26" s="50">
        <f t="shared" si="3"/>
        <v>0</v>
      </c>
      <c r="G26" s="63"/>
      <c r="H26" s="63"/>
      <c r="I26" s="63"/>
      <c r="J26" s="63"/>
      <c r="O26" s="46" t="s">
        <v>24</v>
      </c>
      <c r="P26" s="46">
        <f t="shared" ca="1" si="0"/>
        <v>0</v>
      </c>
      <c r="Q26">
        <f t="shared" ca="1" si="1"/>
        <v>0</v>
      </c>
      <c r="R26">
        <f t="shared" ca="1" si="2"/>
        <v>0</v>
      </c>
    </row>
    <row r="27" spans="2:18" x14ac:dyDescent="0.45">
      <c r="B27" s="23"/>
      <c r="C27" s="29"/>
      <c r="D27" s="30"/>
      <c r="E27" s="30"/>
      <c r="F27" s="50">
        <f t="shared" si="3"/>
        <v>0</v>
      </c>
      <c r="G27" s="63"/>
      <c r="H27" s="63"/>
      <c r="I27" s="63"/>
      <c r="J27" s="63"/>
      <c r="O27" s="46" t="s">
        <v>25</v>
      </c>
      <c r="P27" s="46">
        <f t="shared" ca="1" si="0"/>
        <v>0</v>
      </c>
      <c r="Q27">
        <f t="shared" ca="1" si="1"/>
        <v>0</v>
      </c>
      <c r="R27">
        <f t="shared" ca="1" si="2"/>
        <v>0</v>
      </c>
    </row>
    <row r="28" spans="2:18" x14ac:dyDescent="0.45">
      <c r="B28" s="23"/>
      <c r="C28" s="29"/>
      <c r="D28" s="30"/>
      <c r="E28" s="30"/>
      <c r="F28" s="50">
        <f t="shared" si="3"/>
        <v>0</v>
      </c>
      <c r="G28" s="63"/>
      <c r="H28" s="63"/>
      <c r="I28" s="63"/>
      <c r="J28" s="63"/>
      <c r="O28" s="46" t="s">
        <v>26</v>
      </c>
      <c r="P28" s="46">
        <f t="shared" ca="1" si="0"/>
        <v>0</v>
      </c>
      <c r="Q28">
        <f t="shared" ca="1" si="1"/>
        <v>0</v>
      </c>
      <c r="R28">
        <f t="shared" ca="1" si="2"/>
        <v>0</v>
      </c>
    </row>
    <row r="29" spans="2:18" x14ac:dyDescent="0.45">
      <c r="B29" s="23"/>
      <c r="C29" s="29"/>
      <c r="D29" s="30"/>
      <c r="E29" s="30"/>
      <c r="F29" s="50">
        <f t="shared" si="3"/>
        <v>0</v>
      </c>
      <c r="G29" s="63"/>
      <c r="H29" s="63"/>
      <c r="I29" s="63"/>
      <c r="J29" s="63"/>
      <c r="O29" s="46" t="s">
        <v>27</v>
      </c>
      <c r="P29" s="46">
        <f t="shared" ca="1" si="0"/>
        <v>0</v>
      </c>
      <c r="Q29">
        <f t="shared" ca="1" si="1"/>
        <v>0</v>
      </c>
      <c r="R29">
        <f t="shared" ca="1" si="2"/>
        <v>0</v>
      </c>
    </row>
    <row r="30" spans="2:18" x14ac:dyDescent="0.45">
      <c r="B30" s="23"/>
      <c r="C30" s="29"/>
      <c r="D30" s="30"/>
      <c r="E30" s="30"/>
      <c r="F30" s="50">
        <f t="shared" si="3"/>
        <v>0</v>
      </c>
      <c r="G30" s="63"/>
      <c r="H30" s="63"/>
      <c r="I30" s="63"/>
      <c r="J30" s="63"/>
      <c r="O30" s="46" t="s">
        <v>108</v>
      </c>
      <c r="P30" s="46">
        <f t="shared" ca="1" si="0"/>
        <v>0</v>
      </c>
      <c r="Q30">
        <f t="shared" ca="1" si="1"/>
        <v>0</v>
      </c>
      <c r="R30">
        <f t="shared" ca="1" si="2"/>
        <v>0</v>
      </c>
    </row>
    <row r="31" spans="2:18" x14ac:dyDescent="0.45">
      <c r="B31" s="23"/>
      <c r="C31" s="29"/>
      <c r="D31" s="30"/>
      <c r="E31" s="30"/>
      <c r="F31" s="50">
        <f t="shared" si="3"/>
        <v>0</v>
      </c>
      <c r="G31" s="63"/>
      <c r="H31" s="63"/>
      <c r="I31" s="63"/>
      <c r="J31" s="63"/>
      <c r="O31" s="46" t="s">
        <v>28</v>
      </c>
      <c r="P31" s="46">
        <f t="shared" ca="1" si="0"/>
        <v>0</v>
      </c>
      <c r="Q31">
        <f t="shared" ca="1" si="1"/>
        <v>0</v>
      </c>
      <c r="R31">
        <f t="shared" ca="1" si="2"/>
        <v>0</v>
      </c>
    </row>
    <row r="32" spans="2:18" x14ac:dyDescent="0.45">
      <c r="B32" s="23"/>
      <c r="C32" s="29"/>
      <c r="D32" s="30"/>
      <c r="E32" s="30"/>
      <c r="F32" s="50">
        <f t="shared" si="3"/>
        <v>0</v>
      </c>
      <c r="G32" s="63"/>
      <c r="H32" s="63"/>
      <c r="I32" s="63"/>
      <c r="J32" s="63"/>
      <c r="O32" s="46" t="s">
        <v>29</v>
      </c>
      <c r="P32" s="46">
        <f t="shared" ca="1" si="0"/>
        <v>0</v>
      </c>
      <c r="Q32">
        <f t="shared" ca="1" si="1"/>
        <v>0</v>
      </c>
      <c r="R32">
        <f t="shared" ca="1" si="2"/>
        <v>0</v>
      </c>
    </row>
    <row r="33" spans="2:18" x14ac:dyDescent="0.45">
      <c r="B33" s="23"/>
      <c r="C33" s="29"/>
      <c r="D33" s="30"/>
      <c r="E33" s="30"/>
      <c r="F33" s="50">
        <f t="shared" si="3"/>
        <v>0</v>
      </c>
      <c r="G33" s="63"/>
      <c r="H33" s="63"/>
      <c r="I33" s="63"/>
      <c r="J33" s="63"/>
      <c r="O33" s="46" t="s">
        <v>30</v>
      </c>
      <c r="P33" s="46">
        <f t="shared" ca="1" si="0"/>
        <v>0</v>
      </c>
      <c r="Q33">
        <f t="shared" ca="1" si="1"/>
        <v>0</v>
      </c>
      <c r="R33">
        <f t="shared" ca="1" si="2"/>
        <v>0</v>
      </c>
    </row>
    <row r="34" spans="2:18" x14ac:dyDescent="0.45">
      <c r="B34" s="23"/>
      <c r="C34" s="29"/>
      <c r="D34" s="30"/>
      <c r="E34" s="30"/>
      <c r="F34" s="50">
        <f t="shared" si="3"/>
        <v>0</v>
      </c>
      <c r="G34" s="63"/>
      <c r="H34" s="63"/>
      <c r="I34" s="63"/>
      <c r="J34" s="63"/>
      <c r="O34" s="46" t="s">
        <v>31</v>
      </c>
      <c r="P34" s="46">
        <f t="shared" ca="1" si="0"/>
        <v>0</v>
      </c>
      <c r="Q34">
        <f t="shared" ca="1" si="1"/>
        <v>0</v>
      </c>
      <c r="R34">
        <f t="shared" ca="1" si="2"/>
        <v>0</v>
      </c>
    </row>
    <row r="35" spans="2:18" x14ac:dyDescent="0.45">
      <c r="B35" s="23"/>
      <c r="C35" s="29"/>
      <c r="D35" s="30"/>
      <c r="E35" s="30"/>
      <c r="F35" s="50">
        <f t="shared" si="3"/>
        <v>0</v>
      </c>
      <c r="G35" s="63"/>
      <c r="H35" s="63"/>
      <c r="I35" s="63"/>
      <c r="J35" s="63"/>
      <c r="O35" s="46" t="s">
        <v>32</v>
      </c>
      <c r="P35" s="46">
        <f t="shared" ref="P35:P66" ca="1" si="4">SUMIF($B$9:$F$68,O35,$F$9:$F$68)</f>
        <v>0</v>
      </c>
      <c r="Q35">
        <f t="shared" ca="1" si="1"/>
        <v>0</v>
      </c>
      <c r="R35">
        <f t="shared" ca="1" si="2"/>
        <v>0</v>
      </c>
    </row>
    <row r="36" spans="2:18" x14ac:dyDescent="0.45">
      <c r="B36" s="23"/>
      <c r="C36" s="29"/>
      <c r="D36" s="30"/>
      <c r="E36" s="30"/>
      <c r="F36" s="50">
        <f t="shared" si="3"/>
        <v>0</v>
      </c>
      <c r="G36" s="63"/>
      <c r="H36" s="63"/>
      <c r="I36" s="63"/>
      <c r="J36" s="63"/>
      <c r="O36" s="46" t="s">
        <v>33</v>
      </c>
      <c r="P36" s="46">
        <f t="shared" ca="1" si="4"/>
        <v>0</v>
      </c>
      <c r="Q36">
        <f t="shared" ca="1" si="1"/>
        <v>0</v>
      </c>
      <c r="R36">
        <f t="shared" ca="1" si="2"/>
        <v>0</v>
      </c>
    </row>
    <row r="37" spans="2:18" x14ac:dyDescent="0.45">
      <c r="B37" s="23"/>
      <c r="C37" s="29"/>
      <c r="D37" s="30"/>
      <c r="E37" s="30"/>
      <c r="F37" s="50">
        <f t="shared" si="3"/>
        <v>0</v>
      </c>
      <c r="G37" s="63"/>
      <c r="H37" s="63"/>
      <c r="I37" s="63"/>
      <c r="J37" s="63"/>
      <c r="O37" s="46" t="s">
        <v>34</v>
      </c>
      <c r="P37" s="46">
        <f t="shared" ca="1" si="4"/>
        <v>0</v>
      </c>
      <c r="Q37">
        <f t="shared" ca="1" si="1"/>
        <v>0</v>
      </c>
      <c r="R37">
        <f t="shared" ca="1" si="2"/>
        <v>0</v>
      </c>
    </row>
    <row r="38" spans="2:18" x14ac:dyDescent="0.45">
      <c r="B38" s="23"/>
      <c r="C38" s="29"/>
      <c r="D38" s="30"/>
      <c r="E38" s="30"/>
      <c r="F38" s="50">
        <f t="shared" si="3"/>
        <v>0</v>
      </c>
      <c r="G38" s="63"/>
      <c r="H38" s="63"/>
      <c r="I38" s="63"/>
      <c r="J38" s="63"/>
      <c r="O38" s="46" t="s">
        <v>35</v>
      </c>
      <c r="P38" s="46">
        <f t="shared" ca="1" si="4"/>
        <v>0</v>
      </c>
      <c r="Q38">
        <f t="shared" ca="1" si="1"/>
        <v>0</v>
      </c>
      <c r="R38">
        <f t="shared" ca="1" si="2"/>
        <v>0</v>
      </c>
    </row>
    <row r="39" spans="2:18" x14ac:dyDescent="0.45">
      <c r="B39" s="23"/>
      <c r="C39" s="29"/>
      <c r="D39" s="30"/>
      <c r="E39" s="30"/>
      <c r="F39" s="50">
        <f t="shared" si="3"/>
        <v>0</v>
      </c>
      <c r="G39" s="63"/>
      <c r="H39" s="63"/>
      <c r="I39" s="63"/>
      <c r="J39" s="63"/>
      <c r="O39" s="46" t="s">
        <v>109</v>
      </c>
      <c r="P39" s="46">
        <f t="shared" ca="1" si="4"/>
        <v>0</v>
      </c>
      <c r="Q39">
        <f t="shared" ca="1" si="1"/>
        <v>0</v>
      </c>
      <c r="R39">
        <f t="shared" ca="1" si="2"/>
        <v>0</v>
      </c>
    </row>
    <row r="40" spans="2:18" x14ac:dyDescent="0.45">
      <c r="B40" s="23"/>
      <c r="C40" s="29"/>
      <c r="D40" s="30"/>
      <c r="E40" s="30"/>
      <c r="F40" s="50">
        <f t="shared" si="3"/>
        <v>0</v>
      </c>
      <c r="G40" s="63"/>
      <c r="H40" s="63"/>
      <c r="I40" s="63"/>
      <c r="J40" s="63"/>
      <c r="O40" s="46" t="s">
        <v>36</v>
      </c>
      <c r="P40" s="46">
        <f t="shared" ca="1" si="4"/>
        <v>0</v>
      </c>
      <c r="Q40">
        <f t="shared" ca="1" si="1"/>
        <v>0</v>
      </c>
      <c r="R40">
        <f t="shared" ca="1" si="2"/>
        <v>0</v>
      </c>
    </row>
    <row r="41" spans="2:18" x14ac:dyDescent="0.45">
      <c r="B41" s="23"/>
      <c r="C41" s="29"/>
      <c r="D41" s="30"/>
      <c r="E41" s="30"/>
      <c r="F41" s="50">
        <f t="shared" si="3"/>
        <v>0</v>
      </c>
      <c r="G41" s="63"/>
      <c r="H41" s="63"/>
      <c r="I41" s="63"/>
      <c r="J41" s="63"/>
      <c r="O41" s="46" t="s">
        <v>37</v>
      </c>
      <c r="P41" s="46">
        <f t="shared" ca="1" si="4"/>
        <v>0</v>
      </c>
      <c r="Q41">
        <f t="shared" ca="1" si="1"/>
        <v>0</v>
      </c>
      <c r="R41">
        <f t="shared" ca="1" si="2"/>
        <v>0</v>
      </c>
    </row>
    <row r="42" spans="2:18" x14ac:dyDescent="0.45">
      <c r="B42" s="23"/>
      <c r="C42" s="29"/>
      <c r="D42" s="30"/>
      <c r="E42" s="30"/>
      <c r="F42" s="50">
        <f t="shared" si="3"/>
        <v>0</v>
      </c>
      <c r="G42" s="63"/>
      <c r="H42" s="63"/>
      <c r="I42" s="63"/>
      <c r="J42" s="63"/>
      <c r="O42" s="46" t="s">
        <v>38</v>
      </c>
      <c r="P42" s="46">
        <f t="shared" ca="1" si="4"/>
        <v>0</v>
      </c>
      <c r="Q42">
        <f t="shared" ca="1" si="1"/>
        <v>0</v>
      </c>
      <c r="R42">
        <f t="shared" ca="1" si="2"/>
        <v>0</v>
      </c>
    </row>
    <row r="43" spans="2:18" x14ac:dyDescent="0.45">
      <c r="B43" s="23"/>
      <c r="C43" s="29"/>
      <c r="D43" s="30"/>
      <c r="E43" s="30"/>
      <c r="F43" s="50">
        <f t="shared" si="3"/>
        <v>0</v>
      </c>
      <c r="G43" s="63"/>
      <c r="H43" s="63"/>
      <c r="I43" s="63"/>
      <c r="J43" s="63"/>
      <c r="O43" s="46" t="s">
        <v>39</v>
      </c>
      <c r="P43" s="46">
        <f t="shared" ca="1" si="4"/>
        <v>0</v>
      </c>
      <c r="Q43">
        <f t="shared" ca="1" si="1"/>
        <v>0</v>
      </c>
      <c r="R43">
        <f t="shared" ca="1" si="2"/>
        <v>0</v>
      </c>
    </row>
    <row r="44" spans="2:18" x14ac:dyDescent="0.45">
      <c r="B44" s="23"/>
      <c r="C44" s="29"/>
      <c r="D44" s="30"/>
      <c r="E44" s="30"/>
      <c r="F44" s="50">
        <f t="shared" si="3"/>
        <v>0</v>
      </c>
      <c r="G44" s="63"/>
      <c r="H44" s="63"/>
      <c r="I44" s="63"/>
      <c r="J44" s="63"/>
      <c r="O44" s="46" t="s">
        <v>40</v>
      </c>
      <c r="P44" s="46">
        <f t="shared" ca="1" si="4"/>
        <v>0</v>
      </c>
      <c r="Q44">
        <f t="shared" ca="1" si="1"/>
        <v>0</v>
      </c>
      <c r="R44">
        <f t="shared" ca="1" si="2"/>
        <v>0</v>
      </c>
    </row>
    <row r="45" spans="2:18" x14ac:dyDescent="0.45">
      <c r="B45" s="23"/>
      <c r="C45" s="29"/>
      <c r="D45" s="30"/>
      <c r="E45" s="30"/>
      <c r="F45" s="50">
        <f t="shared" si="3"/>
        <v>0</v>
      </c>
      <c r="G45" s="63"/>
      <c r="H45" s="63"/>
      <c r="I45" s="63"/>
      <c r="J45" s="63"/>
      <c r="O45" s="46" t="s">
        <v>41</v>
      </c>
      <c r="P45" s="46">
        <f t="shared" ca="1" si="4"/>
        <v>0</v>
      </c>
      <c r="Q45">
        <f t="shared" ca="1" si="1"/>
        <v>0</v>
      </c>
      <c r="R45">
        <f t="shared" ca="1" si="2"/>
        <v>0</v>
      </c>
    </row>
    <row r="46" spans="2:18" x14ac:dyDescent="0.45">
      <c r="B46" s="23"/>
      <c r="C46" s="29"/>
      <c r="D46" s="30"/>
      <c r="E46" s="30"/>
      <c r="F46" s="50">
        <f t="shared" si="3"/>
        <v>0</v>
      </c>
      <c r="G46" s="63"/>
      <c r="H46" s="63"/>
      <c r="I46" s="63"/>
      <c r="J46" s="63"/>
      <c r="O46" s="46" t="s">
        <v>42</v>
      </c>
      <c r="P46" s="46">
        <f t="shared" ca="1" si="4"/>
        <v>0</v>
      </c>
      <c r="Q46">
        <f t="shared" ca="1" si="1"/>
        <v>0</v>
      </c>
      <c r="R46">
        <f t="shared" ca="1" si="2"/>
        <v>0</v>
      </c>
    </row>
    <row r="47" spans="2:18" x14ac:dyDescent="0.45">
      <c r="B47" s="23"/>
      <c r="C47" s="29"/>
      <c r="D47" s="30"/>
      <c r="E47" s="30"/>
      <c r="F47" s="50">
        <f t="shared" si="3"/>
        <v>0</v>
      </c>
      <c r="G47" s="63"/>
      <c r="H47" s="63"/>
      <c r="I47" s="63"/>
      <c r="J47" s="63"/>
      <c r="O47" s="46" t="s">
        <v>43</v>
      </c>
      <c r="P47" s="46">
        <f t="shared" ca="1" si="4"/>
        <v>0</v>
      </c>
      <c r="Q47">
        <f t="shared" ca="1" si="1"/>
        <v>0</v>
      </c>
      <c r="R47">
        <f t="shared" ca="1" si="2"/>
        <v>0</v>
      </c>
    </row>
    <row r="48" spans="2:18" x14ac:dyDescent="0.45">
      <c r="B48" s="23"/>
      <c r="C48" s="29"/>
      <c r="D48" s="30"/>
      <c r="E48" s="30"/>
      <c r="F48" s="50">
        <f t="shared" si="3"/>
        <v>0</v>
      </c>
      <c r="G48" s="63"/>
      <c r="H48" s="63"/>
      <c r="I48" s="63"/>
      <c r="J48" s="63"/>
      <c r="O48" s="46" t="s">
        <v>110</v>
      </c>
      <c r="P48" s="46">
        <f t="shared" ca="1" si="4"/>
        <v>0</v>
      </c>
      <c r="Q48">
        <f t="shared" ca="1" si="1"/>
        <v>0</v>
      </c>
      <c r="R48">
        <f t="shared" ca="1" si="2"/>
        <v>0</v>
      </c>
    </row>
    <row r="49" spans="2:18" x14ac:dyDescent="0.45">
      <c r="B49" s="23"/>
      <c r="C49" s="29"/>
      <c r="D49" s="30"/>
      <c r="E49" s="30"/>
      <c r="F49" s="50">
        <f t="shared" si="3"/>
        <v>0</v>
      </c>
      <c r="G49" s="63"/>
      <c r="H49" s="63"/>
      <c r="I49" s="63"/>
      <c r="J49" s="63"/>
      <c r="O49" s="46" t="s">
        <v>44</v>
      </c>
      <c r="P49" s="46">
        <f t="shared" ca="1" si="4"/>
        <v>0</v>
      </c>
      <c r="Q49">
        <f t="shared" ca="1" si="1"/>
        <v>0</v>
      </c>
      <c r="R49">
        <f t="shared" ca="1" si="2"/>
        <v>0</v>
      </c>
    </row>
    <row r="50" spans="2:18" x14ac:dyDescent="0.45">
      <c r="B50" s="23"/>
      <c r="C50" s="29"/>
      <c r="D50" s="30"/>
      <c r="E50" s="30"/>
      <c r="F50" s="50">
        <f t="shared" si="3"/>
        <v>0</v>
      </c>
      <c r="G50" s="63"/>
      <c r="H50" s="63"/>
      <c r="I50" s="63"/>
      <c r="J50" s="63"/>
      <c r="O50" s="46" t="s">
        <v>45</v>
      </c>
      <c r="P50" s="46">
        <f t="shared" ca="1" si="4"/>
        <v>0</v>
      </c>
      <c r="Q50">
        <f t="shared" ca="1" si="1"/>
        <v>0</v>
      </c>
      <c r="R50">
        <f t="shared" ca="1" si="2"/>
        <v>0</v>
      </c>
    </row>
    <row r="51" spans="2:18" x14ac:dyDescent="0.45">
      <c r="B51" s="23"/>
      <c r="C51" s="29"/>
      <c r="D51" s="30"/>
      <c r="E51" s="30"/>
      <c r="F51" s="50">
        <f t="shared" si="3"/>
        <v>0</v>
      </c>
      <c r="G51" s="63"/>
      <c r="H51" s="63"/>
      <c r="I51" s="63"/>
      <c r="J51" s="63"/>
      <c r="O51" s="46" t="s">
        <v>46</v>
      </c>
      <c r="P51" s="46">
        <f t="shared" ca="1" si="4"/>
        <v>0</v>
      </c>
      <c r="Q51">
        <f t="shared" ca="1" si="1"/>
        <v>0</v>
      </c>
      <c r="R51">
        <f t="shared" ca="1" si="2"/>
        <v>0</v>
      </c>
    </row>
    <row r="52" spans="2:18" x14ac:dyDescent="0.45">
      <c r="B52" s="23"/>
      <c r="C52" s="29"/>
      <c r="D52" s="30"/>
      <c r="E52" s="30"/>
      <c r="F52" s="50">
        <f t="shared" si="3"/>
        <v>0</v>
      </c>
      <c r="G52" s="63"/>
      <c r="H52" s="63"/>
      <c r="I52" s="63"/>
      <c r="J52" s="63"/>
      <c r="O52" s="46" t="s">
        <v>47</v>
      </c>
      <c r="P52" s="46">
        <f t="shared" ca="1" si="4"/>
        <v>0</v>
      </c>
      <c r="Q52">
        <f t="shared" ca="1" si="1"/>
        <v>0</v>
      </c>
      <c r="R52">
        <f t="shared" ca="1" si="2"/>
        <v>0</v>
      </c>
    </row>
    <row r="53" spans="2:18" x14ac:dyDescent="0.45">
      <c r="B53" s="26"/>
      <c r="C53" s="29"/>
      <c r="D53" s="30"/>
      <c r="E53" s="30"/>
      <c r="F53" s="50">
        <f t="shared" si="3"/>
        <v>0</v>
      </c>
      <c r="G53" s="63"/>
      <c r="H53" s="63"/>
      <c r="I53" s="63"/>
      <c r="J53" s="63"/>
      <c r="O53" s="46" t="s">
        <v>48</v>
      </c>
      <c r="P53" s="46">
        <f t="shared" ca="1" si="4"/>
        <v>0</v>
      </c>
      <c r="Q53">
        <f t="shared" ca="1" si="1"/>
        <v>0</v>
      </c>
      <c r="R53">
        <f t="shared" ca="1" si="2"/>
        <v>0</v>
      </c>
    </row>
    <row r="54" spans="2:18" x14ac:dyDescent="0.45">
      <c r="B54" s="26"/>
      <c r="C54" s="29"/>
      <c r="D54" s="30"/>
      <c r="E54" s="30"/>
      <c r="F54" s="50">
        <f t="shared" si="3"/>
        <v>0</v>
      </c>
      <c r="G54" s="63"/>
      <c r="H54" s="63"/>
      <c r="I54" s="63"/>
      <c r="J54" s="63"/>
      <c r="O54" s="46" t="s">
        <v>49</v>
      </c>
      <c r="P54" s="46">
        <f t="shared" ca="1" si="4"/>
        <v>0</v>
      </c>
      <c r="Q54">
        <f t="shared" ca="1" si="1"/>
        <v>0</v>
      </c>
      <c r="R54">
        <f t="shared" ca="1" si="2"/>
        <v>0</v>
      </c>
    </row>
    <row r="55" spans="2:18" x14ac:dyDescent="0.45">
      <c r="B55" s="26"/>
      <c r="C55" s="29"/>
      <c r="D55" s="30"/>
      <c r="E55" s="30"/>
      <c r="F55" s="50">
        <f t="shared" si="3"/>
        <v>0</v>
      </c>
      <c r="G55" s="63"/>
      <c r="H55" s="63"/>
      <c r="I55" s="63"/>
      <c r="J55" s="63"/>
      <c r="O55" s="46" t="s">
        <v>50</v>
      </c>
      <c r="P55" s="46">
        <f t="shared" ca="1" si="4"/>
        <v>0</v>
      </c>
      <c r="Q55">
        <f t="shared" ca="1" si="1"/>
        <v>0</v>
      </c>
      <c r="R55">
        <f t="shared" ca="1" si="2"/>
        <v>0</v>
      </c>
    </row>
    <row r="56" spans="2:18" x14ac:dyDescent="0.45">
      <c r="B56" s="26"/>
      <c r="C56" s="29"/>
      <c r="D56" s="30"/>
      <c r="E56" s="30"/>
      <c r="F56" s="50">
        <f t="shared" si="3"/>
        <v>0</v>
      </c>
      <c r="G56" s="63"/>
      <c r="H56" s="63"/>
      <c r="I56" s="63"/>
      <c r="J56" s="63"/>
      <c r="O56" s="46" t="s">
        <v>51</v>
      </c>
      <c r="P56" s="46">
        <f t="shared" ca="1" si="4"/>
        <v>0</v>
      </c>
      <c r="Q56">
        <f t="shared" ca="1" si="1"/>
        <v>0</v>
      </c>
      <c r="R56">
        <f t="shared" ca="1" si="2"/>
        <v>0</v>
      </c>
    </row>
    <row r="57" spans="2:18" x14ac:dyDescent="0.45">
      <c r="B57" s="26"/>
      <c r="C57" s="29"/>
      <c r="D57" s="30"/>
      <c r="E57" s="30"/>
      <c r="F57" s="50">
        <f t="shared" si="3"/>
        <v>0</v>
      </c>
      <c r="G57" s="63"/>
      <c r="H57" s="63"/>
      <c r="I57" s="63"/>
      <c r="J57" s="63"/>
      <c r="O57" s="46" t="s">
        <v>111</v>
      </c>
      <c r="P57" s="46">
        <f t="shared" ca="1" si="4"/>
        <v>0</v>
      </c>
      <c r="Q57">
        <f t="shared" ca="1" si="1"/>
        <v>0</v>
      </c>
      <c r="R57">
        <f t="shared" ca="1" si="2"/>
        <v>0</v>
      </c>
    </row>
    <row r="58" spans="2:18" x14ac:dyDescent="0.45">
      <c r="B58" s="26"/>
      <c r="C58" s="29"/>
      <c r="D58" s="30"/>
      <c r="E58" s="30"/>
      <c r="F58" s="50">
        <f t="shared" si="3"/>
        <v>0</v>
      </c>
      <c r="G58" s="63"/>
      <c r="H58" s="63"/>
      <c r="I58" s="63"/>
      <c r="J58" s="63"/>
      <c r="O58" s="46" t="s">
        <v>52</v>
      </c>
      <c r="P58" s="46">
        <f t="shared" ca="1" si="4"/>
        <v>0</v>
      </c>
      <c r="Q58">
        <f t="shared" ca="1" si="1"/>
        <v>0</v>
      </c>
      <c r="R58">
        <f t="shared" ca="1" si="2"/>
        <v>0</v>
      </c>
    </row>
    <row r="59" spans="2:18" x14ac:dyDescent="0.45">
      <c r="B59" s="26"/>
      <c r="C59" s="29"/>
      <c r="D59" s="30"/>
      <c r="E59" s="30"/>
      <c r="F59" s="50">
        <f t="shared" si="3"/>
        <v>0</v>
      </c>
      <c r="G59" s="63"/>
      <c r="H59" s="63"/>
      <c r="I59" s="63"/>
      <c r="J59" s="63"/>
      <c r="O59" s="46" t="s">
        <v>53</v>
      </c>
      <c r="P59" s="46">
        <f t="shared" ca="1" si="4"/>
        <v>0</v>
      </c>
      <c r="Q59">
        <f t="shared" ca="1" si="1"/>
        <v>0</v>
      </c>
      <c r="R59">
        <f t="shared" ca="1" si="2"/>
        <v>0</v>
      </c>
    </row>
    <row r="60" spans="2:18" x14ac:dyDescent="0.45">
      <c r="B60" s="26"/>
      <c r="C60" s="29"/>
      <c r="D60" s="30"/>
      <c r="E60" s="30"/>
      <c r="F60" s="50">
        <f t="shared" si="3"/>
        <v>0</v>
      </c>
      <c r="G60" s="63"/>
      <c r="H60" s="63"/>
      <c r="I60" s="63"/>
      <c r="J60" s="63"/>
      <c r="O60" s="46" t="s">
        <v>54</v>
      </c>
      <c r="P60" s="46">
        <f t="shared" ca="1" si="4"/>
        <v>0</v>
      </c>
      <c r="Q60">
        <f t="shared" ca="1" si="1"/>
        <v>0</v>
      </c>
      <c r="R60">
        <f t="shared" ca="1" si="2"/>
        <v>0</v>
      </c>
    </row>
    <row r="61" spans="2:18" x14ac:dyDescent="0.45">
      <c r="B61" s="26"/>
      <c r="C61" s="29"/>
      <c r="D61" s="30"/>
      <c r="E61" s="30"/>
      <c r="F61" s="50">
        <f t="shared" si="3"/>
        <v>0</v>
      </c>
      <c r="G61" s="71"/>
      <c r="H61" s="72"/>
      <c r="I61" s="72"/>
      <c r="J61" s="76"/>
      <c r="O61" s="46" t="s">
        <v>55</v>
      </c>
      <c r="P61" s="46">
        <f t="shared" ca="1" si="4"/>
        <v>0</v>
      </c>
      <c r="Q61">
        <f t="shared" ca="1" si="1"/>
        <v>0</v>
      </c>
      <c r="R61">
        <f t="shared" ca="1" si="2"/>
        <v>0</v>
      </c>
    </row>
    <row r="62" spans="2:18" x14ac:dyDescent="0.45">
      <c r="B62" s="26"/>
      <c r="C62" s="29"/>
      <c r="D62" s="30"/>
      <c r="E62" s="30"/>
      <c r="F62" s="50">
        <f t="shared" si="3"/>
        <v>0</v>
      </c>
      <c r="G62" s="71"/>
      <c r="H62" s="72"/>
      <c r="I62" s="72"/>
      <c r="J62" s="76"/>
      <c r="O62" s="46" t="s">
        <v>56</v>
      </c>
      <c r="P62" s="46">
        <f t="shared" ca="1" si="4"/>
        <v>0</v>
      </c>
      <c r="Q62">
        <f t="shared" ca="1" si="1"/>
        <v>0</v>
      </c>
      <c r="R62">
        <f t="shared" ca="1" si="2"/>
        <v>0</v>
      </c>
    </row>
    <row r="63" spans="2:18" x14ac:dyDescent="0.45">
      <c r="B63" s="26"/>
      <c r="C63" s="29"/>
      <c r="D63" s="30"/>
      <c r="E63" s="30"/>
      <c r="F63" s="50">
        <f t="shared" si="3"/>
        <v>0</v>
      </c>
      <c r="G63" s="63"/>
      <c r="H63" s="63"/>
      <c r="I63" s="63"/>
      <c r="J63" s="63"/>
      <c r="O63" s="46" t="s">
        <v>57</v>
      </c>
      <c r="P63" s="46">
        <f t="shared" ca="1" si="4"/>
        <v>0</v>
      </c>
      <c r="Q63">
        <f t="shared" ca="1" si="1"/>
        <v>0</v>
      </c>
      <c r="R63">
        <f t="shared" ca="1" si="2"/>
        <v>0</v>
      </c>
    </row>
    <row r="64" spans="2:18" x14ac:dyDescent="0.45">
      <c r="B64" s="26"/>
      <c r="C64" s="29"/>
      <c r="D64" s="30"/>
      <c r="E64" s="30"/>
      <c r="F64" s="50">
        <f t="shared" si="3"/>
        <v>0</v>
      </c>
      <c r="G64" s="63"/>
      <c r="H64" s="63"/>
      <c r="I64" s="63"/>
      <c r="J64" s="63"/>
      <c r="O64" s="46" t="s">
        <v>58</v>
      </c>
      <c r="P64" s="46">
        <f t="shared" ca="1" si="4"/>
        <v>0</v>
      </c>
      <c r="Q64">
        <f t="shared" ca="1" si="1"/>
        <v>0</v>
      </c>
      <c r="R64">
        <f t="shared" ca="1" si="2"/>
        <v>0</v>
      </c>
    </row>
    <row r="65" spans="2:18" x14ac:dyDescent="0.45">
      <c r="B65" s="26"/>
      <c r="C65" s="29"/>
      <c r="D65" s="30"/>
      <c r="E65" s="30"/>
      <c r="F65" s="50">
        <f t="shared" si="3"/>
        <v>0</v>
      </c>
      <c r="G65" s="63"/>
      <c r="H65" s="63"/>
      <c r="I65" s="63"/>
      <c r="J65" s="63"/>
      <c r="O65" s="46" t="s">
        <v>59</v>
      </c>
      <c r="P65" s="46">
        <f t="shared" ca="1" si="4"/>
        <v>0</v>
      </c>
      <c r="Q65">
        <f t="shared" ca="1" si="1"/>
        <v>0</v>
      </c>
      <c r="R65">
        <f t="shared" ca="1" si="2"/>
        <v>0</v>
      </c>
    </row>
    <row r="66" spans="2:18" x14ac:dyDescent="0.45">
      <c r="B66" s="26"/>
      <c r="C66" s="29"/>
      <c r="D66" s="30"/>
      <c r="E66" s="30"/>
      <c r="F66" s="50">
        <f t="shared" si="3"/>
        <v>0</v>
      </c>
      <c r="G66" s="63"/>
      <c r="H66" s="63"/>
      <c r="I66" s="63"/>
      <c r="J66" s="63"/>
      <c r="O66" s="46" t="s">
        <v>53</v>
      </c>
      <c r="P66" s="46">
        <f t="shared" ca="1" si="4"/>
        <v>0</v>
      </c>
      <c r="Q66">
        <f t="shared" ca="1" si="1"/>
        <v>0</v>
      </c>
      <c r="R66">
        <f t="shared" ca="1" si="2"/>
        <v>0</v>
      </c>
    </row>
    <row r="67" spans="2:18" x14ac:dyDescent="0.45">
      <c r="B67" s="26"/>
      <c r="C67" s="29"/>
      <c r="D67" s="30"/>
      <c r="E67" s="30"/>
      <c r="F67" s="50">
        <f t="shared" si="3"/>
        <v>0</v>
      </c>
      <c r="G67" s="63"/>
      <c r="H67" s="63"/>
      <c r="I67" s="63"/>
      <c r="J67" s="63"/>
      <c r="O67" s="46" t="s">
        <v>54</v>
      </c>
      <c r="P67" s="46">
        <f t="shared" ref="P67:P72" ca="1" si="5">SUMIF($B$9:$F$68,O67,$F$9:$F$68)</f>
        <v>0</v>
      </c>
      <c r="Q67">
        <f t="shared" ca="1" si="1"/>
        <v>0</v>
      </c>
      <c r="R67">
        <f t="shared" ca="1" si="2"/>
        <v>0</v>
      </c>
    </row>
    <row r="68" spans="2:18" x14ac:dyDescent="0.45">
      <c r="B68" s="26"/>
      <c r="C68" s="29"/>
      <c r="D68" s="30"/>
      <c r="E68" s="30"/>
      <c r="F68" s="50">
        <f t="shared" si="3"/>
        <v>0</v>
      </c>
      <c r="G68" s="63"/>
      <c r="H68" s="63"/>
      <c r="I68" s="63"/>
      <c r="J68" s="63"/>
      <c r="O68" s="46" t="s">
        <v>55</v>
      </c>
      <c r="P68" s="46">
        <f t="shared" ca="1" si="5"/>
        <v>0</v>
      </c>
      <c r="Q68">
        <f t="shared" ref="Q68:Q72" ca="1" si="6">P68/1.5</f>
        <v>0</v>
      </c>
      <c r="R68">
        <f t="shared" ref="R68:R72" ca="1" si="7">ROUND(Q68,0)</f>
        <v>0</v>
      </c>
    </row>
    <row r="69" spans="2:18" x14ac:dyDescent="0.45">
      <c r="O69" s="46" t="s">
        <v>56</v>
      </c>
      <c r="P69" s="46">
        <f t="shared" ca="1" si="5"/>
        <v>0</v>
      </c>
      <c r="Q69">
        <f t="shared" ca="1" si="6"/>
        <v>0</v>
      </c>
      <c r="R69">
        <f t="shared" ca="1" si="7"/>
        <v>0</v>
      </c>
    </row>
    <row r="70" spans="2:18" x14ac:dyDescent="0.45">
      <c r="O70" s="46" t="s">
        <v>57</v>
      </c>
      <c r="P70" s="46">
        <f t="shared" ca="1" si="5"/>
        <v>0</v>
      </c>
      <c r="Q70">
        <f t="shared" ca="1" si="6"/>
        <v>0</v>
      </c>
      <c r="R70">
        <f t="shared" ca="1" si="7"/>
        <v>0</v>
      </c>
    </row>
    <row r="71" spans="2:18" x14ac:dyDescent="0.45">
      <c r="O71" s="46" t="s">
        <v>58</v>
      </c>
      <c r="P71" s="46">
        <f t="shared" ca="1" si="5"/>
        <v>0</v>
      </c>
      <c r="Q71">
        <f t="shared" ca="1" si="6"/>
        <v>0</v>
      </c>
      <c r="R71">
        <f t="shared" ca="1" si="7"/>
        <v>0</v>
      </c>
    </row>
    <row r="72" spans="2:18" x14ac:dyDescent="0.45">
      <c r="O72" s="46" t="s">
        <v>59</v>
      </c>
      <c r="P72" s="46">
        <f t="shared" ca="1" si="5"/>
        <v>0</v>
      </c>
      <c r="Q72">
        <f t="shared" ca="1" si="6"/>
        <v>0</v>
      </c>
      <c r="R72">
        <f t="shared" ca="1" si="7"/>
        <v>0</v>
      </c>
    </row>
    <row r="73" spans="2:18" x14ac:dyDescent="0.45">
      <c r="O73" s="46" t="s">
        <v>123</v>
      </c>
      <c r="P73">
        <f ca="1">SUM(P3:P72)</f>
        <v>11.1</v>
      </c>
      <c r="Q73">
        <f ca="1">SUM(Q3:Q72)</f>
        <v>7.4</v>
      </c>
      <c r="R73">
        <f ca="1">SUM(R3:R72)</f>
        <v>7</v>
      </c>
    </row>
  </sheetData>
  <mergeCells count="68">
    <mergeCell ref="G61:J61"/>
    <mergeCell ref="G62:J62"/>
    <mergeCell ref="O1:R1"/>
    <mergeCell ref="G66:J66"/>
    <mergeCell ref="G67:J67"/>
    <mergeCell ref="G53:J53"/>
    <mergeCell ref="G44:J44"/>
    <mergeCell ref="G45:J45"/>
    <mergeCell ref="G46:J46"/>
    <mergeCell ref="G47:J47"/>
    <mergeCell ref="G48:J48"/>
    <mergeCell ref="G39:J39"/>
    <mergeCell ref="G40:J40"/>
    <mergeCell ref="G41:J41"/>
    <mergeCell ref="G42:J42"/>
    <mergeCell ref="G43:J43"/>
    <mergeCell ref="G68:J68"/>
    <mergeCell ref="B1:J1"/>
    <mergeCell ref="G59:J59"/>
    <mergeCell ref="G60:J60"/>
    <mergeCell ref="G63:J63"/>
    <mergeCell ref="G64:J64"/>
    <mergeCell ref="G65:J65"/>
    <mergeCell ref="G54:J54"/>
    <mergeCell ref="G55:J55"/>
    <mergeCell ref="G56:J56"/>
    <mergeCell ref="G57:J57"/>
    <mergeCell ref="G58:J58"/>
    <mergeCell ref="G49:J49"/>
    <mergeCell ref="G50:J50"/>
    <mergeCell ref="G51:J51"/>
    <mergeCell ref="G52:J52"/>
    <mergeCell ref="G34:J34"/>
    <mergeCell ref="G35:J35"/>
    <mergeCell ref="G36:J36"/>
    <mergeCell ref="G37:J37"/>
    <mergeCell ref="G38:J38"/>
    <mergeCell ref="G29:J29"/>
    <mergeCell ref="G30:J30"/>
    <mergeCell ref="G31:J31"/>
    <mergeCell ref="G32:J32"/>
    <mergeCell ref="G33:J33"/>
    <mergeCell ref="G24:J24"/>
    <mergeCell ref="G25:J25"/>
    <mergeCell ref="G26:J26"/>
    <mergeCell ref="G27:J27"/>
    <mergeCell ref="G28:J28"/>
    <mergeCell ref="G19:J19"/>
    <mergeCell ref="G20:J20"/>
    <mergeCell ref="G21:J21"/>
    <mergeCell ref="G22:J22"/>
    <mergeCell ref="G23:J23"/>
    <mergeCell ref="G14:J14"/>
    <mergeCell ref="G15:J15"/>
    <mergeCell ref="G16:J16"/>
    <mergeCell ref="G17:J17"/>
    <mergeCell ref="G18:J18"/>
    <mergeCell ref="G9:J9"/>
    <mergeCell ref="G10:J10"/>
    <mergeCell ref="G11:J11"/>
    <mergeCell ref="G12:J12"/>
    <mergeCell ref="G13:J13"/>
    <mergeCell ref="G7:J8"/>
    <mergeCell ref="B7:B8"/>
    <mergeCell ref="C7:F7"/>
    <mergeCell ref="C2:F2"/>
    <mergeCell ref="C3:F3"/>
    <mergeCell ref="C4:F4"/>
  </mergeCells>
  <phoneticPr fontId="1"/>
  <dataValidations count="2">
    <dataValidation type="list" allowBlank="1" showInputMessage="1" showErrorMessage="1" sqref="G4:G5">
      <formula1>$R$3:$R$4</formula1>
    </dataValidation>
    <dataValidation type="list" allowBlank="1" showInputMessage="1" showErrorMessage="1" sqref="B9:B68">
      <formula1>$O$3:$O$72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設計諸条件</vt:lpstr>
      <vt:lpstr>試掘工</vt:lpstr>
      <vt:lpstr>試掘工!Print_Area</vt:lpstr>
      <vt:lpstr>設計諸条件!Print_Area</vt:lpstr>
      <vt:lpstr>試掘工!Print_Titles</vt:lpstr>
      <vt:lpstr>設計諸条件!Print_Titles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2024-10-24T09:45:51Z</dcterms:modified>
</cp:coreProperties>
</file>